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rant\Общая\Ирина Геннадьевна\Закупки по 223-ФЗ\2021\Электронный аукцион\Реконструкция тепловых сетей\Подряд\"/>
    </mc:Choice>
  </mc:AlternateContent>
  <bookViews>
    <workbookView xWindow="0" yWindow="0" windowWidth="28800" windowHeight="12300"/>
  </bookViews>
  <sheets>
    <sheet name="ЛСР 17 граф" sheetId="4" r:id="rId1"/>
  </sheets>
  <definedNames>
    <definedName name="_xlnm.Print_Titles" localSheetId="0">'ЛСР 17 граф'!$28:$28</definedName>
  </definedNames>
  <calcPr calcId="162913" refMode="R1C1"/>
</workbook>
</file>

<file path=xl/calcChain.xml><?xml version="1.0" encoding="utf-8"?>
<calcChain xmlns="http://schemas.openxmlformats.org/spreadsheetml/2006/main">
  <c r="J81" i="4" l="1"/>
  <c r="J90" i="4" s="1"/>
  <c r="J76" i="4"/>
  <c r="J64" i="4"/>
  <c r="J63" i="4"/>
  <c r="J62" i="4"/>
</calcChain>
</file>

<file path=xl/sharedStrings.xml><?xml version="1.0" encoding="utf-8"?>
<sst xmlns="http://schemas.openxmlformats.org/spreadsheetml/2006/main" count="207" uniqueCount="177">
  <si>
    <t>СОГЛАСОВАНО:</t>
  </si>
  <si>
    <t>УТВЕРЖДАЮ:</t>
  </si>
  <si>
    <t>_________________</t>
  </si>
  <si>
    <t>(наименование стройки)</t>
  </si>
  <si>
    <t>(локальная смета)</t>
  </si>
  <si>
    <t xml:space="preserve">на </t>
  </si>
  <si>
    <t>(наименование работ и затрат, наименование объекта)</t>
  </si>
  <si>
    <t>№ пп</t>
  </si>
  <si>
    <t>Обосно-
вание</t>
  </si>
  <si>
    <t>Наименование</t>
  </si>
  <si>
    <t>Ед. изм.</t>
  </si>
  <si>
    <t>Кол.</t>
  </si>
  <si>
    <t>Стоимость единицы, руб.</t>
  </si>
  <si>
    <t>Общая стоимость, руб.</t>
  </si>
  <si>
    <t>Т/з осн.
раб.на ед.</t>
  </si>
  <si>
    <t>Т/з осн.
раб.
Всего</t>
  </si>
  <si>
    <t>Т/з мех. на ед.</t>
  </si>
  <si>
    <t>Т/з мех.
Всего</t>
  </si>
  <si>
    <t>Всего</t>
  </si>
  <si>
    <t>В том числе</t>
  </si>
  <si>
    <t>Осн.З/п</t>
  </si>
  <si>
    <t>Эк.Маш</t>
  </si>
  <si>
    <t>З/пМех</t>
  </si>
  <si>
    <t>" _____ " ________________ 2021 г.</t>
  </si>
  <si>
    <t>"____" ______________2021 г.</t>
  </si>
  <si>
    <t>Реконструкция тепловых сетей МУП БВКХ "Водоканал" Свердловская область, г. Березовский, ул. Октябрьская 104</t>
  </si>
  <si>
    <t>ЛОКАЛЬНЫЙ СМЕТНЫЙ РАСЧЕТ № 02-01-02</t>
  </si>
  <si>
    <t>Основание: 006.19-ТМ</t>
  </si>
  <si>
    <t>руб.</t>
  </si>
  <si>
    <t>___________________________3555</t>
  </si>
  <si>
    <t>Тепломеханические решения</t>
  </si>
  <si>
    <t>Средства 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</si>
  <si>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</si>
  <si>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_______________________________________________________________________________________________254,25</t>
  </si>
  <si>
    <t>чел.час</t>
  </si>
  <si>
    <t>Сметная стоимость _______________________________________________________________________________________________</t>
  </si>
  <si>
    <t xml:space="preserve">      оборудования _______________________________________________________________________________________________</t>
  </si>
  <si>
    <t>_______________________________________________________________________________________________2315688</t>
  </si>
  <si>
    <t xml:space="preserve">      монтажных работ _______________________________________________________________________________________________</t>
  </si>
  <si>
    <t>_______________________________________________________________________________________________17043</t>
  </si>
  <si>
    <t xml:space="preserve">      строительных работ _______________________________________________________________________________________________</t>
  </si>
  <si>
    <t>_______________________________________________________________________________________________640126</t>
  </si>
  <si>
    <t>Раздел 1. Монтаж трубопровода</t>
  </si>
  <si>
    <t>1</t>
  </si>
  <si>
    <r>
      <t>ТЕРм37-01-014-03</t>
    </r>
    <r>
      <rPr>
        <i/>
        <sz val="7"/>
        <rFont val="Arial"/>
        <family val="2"/>
        <charset val="204"/>
      </rPr>
      <t xml:space="preserve">
Приказ Минстроя России от 13.03.15 №171/пр</t>
    </r>
  </si>
  <si>
    <t>Монтаж оборудования в помещении, масса оборудования: 0,1 т</t>
  </si>
  <si>
    <t>1 шт.</t>
  </si>
  <si>
    <t>3</t>
  </si>
  <si>
    <r>
      <t>ТЕР16-02-005-06</t>
    </r>
    <r>
      <rPr>
        <i/>
        <sz val="7"/>
        <rFont val="Arial"/>
        <family val="2"/>
        <charset val="204"/>
      </rPr>
      <t xml:space="preserve">
Приказ Минстроя России от 13.03.15 №171/пр</t>
    </r>
  </si>
  <si>
    <t>Прокладка трубопроводов отопления и водоснабжения из стальных электросварных труб диаметром: 125 мм</t>
  </si>
  <si>
    <t>100 м трубопровода</t>
  </si>
  <si>
    <t>4</t>
  </si>
  <si>
    <r>
      <t>ТЕР16-02-005-04</t>
    </r>
    <r>
      <rPr>
        <i/>
        <sz val="7"/>
        <rFont val="Arial"/>
        <family val="2"/>
        <charset val="204"/>
      </rPr>
      <t xml:space="preserve">
Приказ Минстроя России от 13.03.15 №171/пр</t>
    </r>
  </si>
  <si>
    <t>Прокладка трубопроводов отопления и водоснабжения из стальных электросварных труб диаметром: 80 мм</t>
  </si>
  <si>
    <t>5</t>
  </si>
  <si>
    <r>
      <t>ТЕР16-02-005-03</t>
    </r>
    <r>
      <rPr>
        <i/>
        <sz val="7"/>
        <rFont val="Arial"/>
        <family val="2"/>
        <charset val="204"/>
      </rPr>
      <t xml:space="preserve">
Приказ Минстроя России от 13.03.15 №171/пр</t>
    </r>
  </si>
  <si>
    <t>Прокладка трубопроводов отопления и водоснабжения из стальных электросварных труб диаметром: 65 мм</t>
  </si>
  <si>
    <t>6</t>
  </si>
  <si>
    <r>
      <t>ТЕР16-02-005-02</t>
    </r>
    <r>
      <rPr>
        <i/>
        <sz val="7"/>
        <rFont val="Arial"/>
        <family val="2"/>
        <charset val="204"/>
      </rPr>
      <t xml:space="preserve">
Приказ Минстроя России от 13.03.15 №171/пр</t>
    </r>
  </si>
  <si>
    <t>Прокладка трубопроводов отопления и водоснабжения из стальных электросварных труб диаметром: 50 мм</t>
  </si>
  <si>
    <t>7</t>
  </si>
  <si>
    <r>
      <t>ТЕР16-02-001-01</t>
    </r>
    <r>
      <rPr>
        <i/>
        <sz val="7"/>
        <rFont val="Arial"/>
        <family val="2"/>
        <charset val="204"/>
      </rPr>
      <t xml:space="preserve">
Приказ Минстроя России от 13.03.15 №171/пр</t>
    </r>
  </si>
  <si>
    <t>Прокладка трубопроводов отопления из стальных водогазопроводных неоцинкованных труб диаметром: 15 мм</t>
  </si>
  <si>
    <t>8</t>
  </si>
  <si>
    <r>
      <t>ТЕР16-05-001-02</t>
    </r>
    <r>
      <rPr>
        <i/>
        <sz val="7"/>
        <rFont val="Arial"/>
        <family val="2"/>
        <charset val="204"/>
      </rPr>
      <t xml:space="preserve">
Приказ Минстроя России от 13.03.15 №171/пр</t>
    </r>
  </si>
  <si>
    <t>Установка вентилей, задвижек, затворов, клапанов обратных, кранов проходных на трубопроводах из стальных труб диаметром: до 50 мм</t>
  </si>
  <si>
    <t>9</t>
  </si>
  <si>
    <r>
      <t>ТССЦ-302-2196</t>
    </r>
    <r>
      <rPr>
        <i/>
        <sz val="7"/>
        <rFont val="Arial"/>
        <family val="2"/>
        <charset val="204"/>
      </rPr>
      <t xml:space="preserve">
Приказ Минстроя России от 13.03.15 №171/пр</t>
    </r>
  </si>
  <si>
    <t>Краны шаровые BROEN BALLOMAX для теплоснабжения и охлаждения, с фланцевым присоединением, с ISO-фланцем, с редуктором, серии КШТ 61.103, давлением 2,5 МПа (25 кгс/см2), диаметром 50 мм</t>
  </si>
  <si>
    <t>шт.</t>
  </si>
  <si>
    <t>10</t>
  </si>
  <si>
    <r>
      <t>ТССЦ-302-1837</t>
    </r>
    <r>
      <rPr>
        <i/>
        <sz val="7"/>
        <rFont val="Arial"/>
        <family val="2"/>
        <charset val="204"/>
      </rPr>
      <t xml:space="preserve">
Приказ Минстроя России от 13.03.15 №171/пр</t>
    </r>
  </si>
  <si>
    <t>Кран шаровой латунный, резьбовой марки "Danfoss", диаметром 15 мм</t>
  </si>
  <si>
    <t>11</t>
  </si>
  <si>
    <r>
      <t>ТЕР18-06-003-10</t>
    </r>
    <r>
      <rPr>
        <i/>
        <sz val="7"/>
        <rFont val="Arial"/>
        <family val="2"/>
        <charset val="204"/>
      </rPr>
      <t xml:space="preserve">
Приказ Минстроя России от 13.03.15 №171/пр</t>
    </r>
  </si>
  <si>
    <t>12</t>
  </si>
  <si>
    <r>
      <t>ТССЦ-301-6913</t>
    </r>
    <r>
      <rPr>
        <i/>
        <sz val="7"/>
        <rFont val="Arial"/>
        <family val="2"/>
        <charset val="204"/>
      </rPr>
      <t xml:space="preserve">
Приказ Минстроя России от 13.03.15 №171/пр</t>
    </r>
  </si>
  <si>
    <t>Воздухоотводчик BROEN BALLOFIX, давление 1,6 МПа (16 кгс/см2), диаметр 15 мм, присоединение 1/2"</t>
  </si>
  <si>
    <t>13</t>
  </si>
  <si>
    <r>
      <t>ТССЦ-507-2384</t>
    </r>
    <r>
      <rPr>
        <i/>
        <sz val="7"/>
        <rFont val="Arial"/>
        <family val="2"/>
        <charset val="204"/>
      </rPr>
      <t xml:space="preserve">
Приказ Минстроя России от 13.03.15 №171/пр</t>
    </r>
  </si>
  <si>
    <t>Заглушки эллиптические на Ру 10 МПа (100 кгс/см2) из стали 20, диаметром условного прохода 65 мм, наружным диаметром 76 мм, толщиной стенки 3,5 мм</t>
  </si>
  <si>
    <t>14</t>
  </si>
  <si>
    <r>
      <t>ТЕР26-01-017-01</t>
    </r>
    <r>
      <rPr>
        <i/>
        <sz val="7"/>
        <rFont val="Arial"/>
        <family val="2"/>
        <charset val="204"/>
      </rPr>
      <t xml:space="preserve">
Приказ Минстроя России от 13.03.15 №171/пр</t>
    </r>
  </si>
  <si>
    <t>10 м трубопровода</t>
  </si>
  <si>
    <t>15</t>
  </si>
  <si>
    <r>
      <t>ТССЦ-104-0286</t>
    </r>
    <r>
      <rPr>
        <i/>
        <sz val="7"/>
        <rFont val="Arial"/>
        <family val="2"/>
        <charset val="204"/>
      </rPr>
      <t xml:space="preserve">
Приказ Минстроя России от 13.03.15 №171/пр</t>
    </r>
  </si>
  <si>
    <t>Трубки из вспененного полиэтилена, внутренний диаметр 133 мм, толщина 13 мм</t>
  </si>
  <si>
    <t>м</t>
  </si>
  <si>
    <t>16</t>
  </si>
  <si>
    <r>
      <t>ТССЦ-104-0283</t>
    </r>
    <r>
      <rPr>
        <i/>
        <sz val="7"/>
        <rFont val="Arial"/>
        <family val="2"/>
        <charset val="204"/>
      </rPr>
      <t xml:space="preserve">
Приказ Минстроя России от 13.03.15 №171/пр</t>
    </r>
  </si>
  <si>
    <t>Трубки из вспененного полиэтилена, внутренний диаметр 89 мм, толщина 13 мм</t>
  </si>
  <si>
    <t>17</t>
  </si>
  <si>
    <r>
      <t>ТССЦ-104-0282</t>
    </r>
    <r>
      <rPr>
        <i/>
        <sz val="7"/>
        <rFont val="Arial"/>
        <family val="2"/>
        <charset val="204"/>
      </rPr>
      <t xml:space="preserve">
Приказ Минстроя России от 13.03.15 №171/пр</t>
    </r>
  </si>
  <si>
    <t>Трубки из вспененного полиэтилена, внутренний диаметр 76 мм, толщина 13 мм</t>
  </si>
  <si>
    <t>18</t>
  </si>
  <si>
    <r>
      <t>ТССЦ-104-0280</t>
    </r>
    <r>
      <rPr>
        <i/>
        <sz val="7"/>
        <rFont val="Arial"/>
        <family val="2"/>
        <charset val="204"/>
      </rPr>
      <t xml:space="preserve">
Приказ Минстроя России от 13.03.15 №171/пр</t>
    </r>
  </si>
  <si>
    <t>Трубки из вспененного полиэтилена, внутренний диаметр 57 мм, толщина 13 мм</t>
  </si>
  <si>
    <t>19</t>
  </si>
  <si>
    <r>
      <t>ТЕР06-01-001-01</t>
    </r>
    <r>
      <rPr>
        <i/>
        <sz val="7"/>
        <rFont val="Arial"/>
        <family val="2"/>
        <charset val="204"/>
      </rPr>
      <t xml:space="preserve">
Приказ Минстроя России от 13.03.15 №171/пр</t>
    </r>
  </si>
  <si>
    <t>100 м3 бетона, бутобетона и железобетона в деле</t>
  </si>
  <si>
    <t>20</t>
  </si>
  <si>
    <r>
      <t>ТССЦ-401-0064</t>
    </r>
    <r>
      <rPr>
        <i/>
        <sz val="7"/>
        <rFont val="Arial"/>
        <family val="2"/>
        <charset val="204"/>
      </rPr>
      <t xml:space="preserve">
Приказ Минстроя России от 13.03.15 №171/пр</t>
    </r>
  </si>
  <si>
    <t>Бетон тяжелый, крупность заполнителя 20 мм, класс В10 (М150)</t>
  </si>
  <si>
    <t>м3</t>
  </si>
  <si>
    <t>21</t>
  </si>
  <si>
    <r>
      <t>ТЕР13-03-002-04</t>
    </r>
    <r>
      <rPr>
        <i/>
        <sz val="7"/>
        <rFont val="Arial"/>
        <family val="2"/>
        <charset val="204"/>
      </rPr>
      <t xml:space="preserve">
Приказ Минстроя России от 13.03.15 №171/пр</t>
    </r>
  </si>
  <si>
    <t>100 м2 окрашиваемой поверхности</t>
  </si>
  <si>
    <t>22</t>
  </si>
  <si>
    <r>
      <t>ТЕР13-03-003-03</t>
    </r>
    <r>
      <rPr>
        <i/>
        <sz val="7"/>
        <rFont val="Arial"/>
        <family val="2"/>
        <charset val="204"/>
      </rPr>
      <t xml:space="preserve">
Приказ Минстроя России от 13.03.15 №171/пр</t>
    </r>
  </si>
  <si>
    <t>Окраска огрунтованных бетонных и оштукатуренных поверхностей: краской БТ-177 серебристой</t>
  </si>
  <si>
    <t>23</t>
  </si>
  <si>
    <r>
      <t>ТЕР09-03-039-01</t>
    </r>
    <r>
      <rPr>
        <i/>
        <sz val="7"/>
        <rFont val="Arial"/>
        <family val="2"/>
        <charset val="204"/>
      </rPr>
      <t xml:space="preserve">
Приказ Минстроя России от 13.03.15 №171/пр</t>
    </r>
  </si>
  <si>
    <t>Монтаж опорных конструкций: для крепления трубопроводов внутри зданий и сооружений массой до 0,1 т</t>
  </si>
  <si>
    <t>1 т конструкций</t>
  </si>
  <si>
    <t>24</t>
  </si>
  <si>
    <r>
      <t>ТССЦ-201-0755</t>
    </r>
    <r>
      <rPr>
        <i/>
        <sz val="7"/>
        <rFont val="Arial"/>
        <family val="2"/>
        <charset val="204"/>
      </rPr>
      <t xml:space="preserve">
Приказ Минстроя России от 13.03.15 №171/пр</t>
    </r>
  </si>
  <si>
    <t>Отдельные конструктивные элементы зданий и сооружений с преобладанием горячекатаных профилей, средняя масса сборочной единицы до 0,1 т</t>
  </si>
  <si>
    <t>т</t>
  </si>
  <si>
    <t>25</t>
  </si>
  <si>
    <r>
      <t>ТЕР16-07-005-03</t>
    </r>
    <r>
      <rPr>
        <i/>
        <sz val="7"/>
        <rFont val="Arial"/>
        <family val="2"/>
        <charset val="204"/>
      </rPr>
      <t xml:space="preserve">
Приказ Минстроя России от 13.03.15 №171/пр</t>
    </r>
  </si>
  <si>
    <t>Гидравлическое испытание трубопроводов систем отопления, водопровода и горячего водоснабжения диаметром: до 200 мм</t>
  </si>
  <si>
    <t>26</t>
  </si>
  <si>
    <r>
      <t>ТЕР16-07-005-02</t>
    </r>
    <r>
      <rPr>
        <i/>
        <sz val="7"/>
        <rFont val="Arial"/>
        <family val="2"/>
        <charset val="204"/>
      </rPr>
      <t xml:space="preserve">
Приказ Минстроя России от 13.03.15 №171/пр</t>
    </r>
  </si>
  <si>
    <t>Гидравлическое испытание трубопроводов систем отопления, водопровода и горячего водоснабжения диаметром: до 100 мм</t>
  </si>
  <si>
    <t>27</t>
  </si>
  <si>
    <r>
      <t>ТЕР16-07-005-01</t>
    </r>
    <r>
      <rPr>
        <i/>
        <sz val="7"/>
        <rFont val="Arial"/>
        <family val="2"/>
        <charset val="204"/>
      </rPr>
      <t xml:space="preserve">
Приказ Минстроя России от 13.03.15 №171/пр</t>
    </r>
  </si>
  <si>
    <t>Гидравлическое испытание трубопроводов систем отопления, водопровода и горячего водоснабжения диаметром: до 50 мм</t>
  </si>
  <si>
    <t>Итого по разделу 1 Монтаж трубопровода</t>
  </si>
  <si>
    <t>Раздел 2. Оборудование</t>
  </si>
  <si>
    <t>Цена поставщика</t>
  </si>
  <si>
    <t>шт</t>
  </si>
  <si>
    <r>
      <t>2</t>
    </r>
    <r>
      <rPr>
        <i/>
        <sz val="9"/>
        <rFont val="Arial"/>
        <family val="2"/>
        <charset val="204"/>
      </rPr>
      <t xml:space="preserve">
О</t>
    </r>
  </si>
  <si>
    <r>
      <t>478448,27</t>
    </r>
    <r>
      <rPr>
        <i/>
        <sz val="5"/>
        <rFont val="Arial"/>
        <family val="2"/>
        <charset val="204"/>
      </rPr>
      <t xml:space="preserve">
2665900/1,2*1,012*1,03/4,84</t>
    </r>
  </si>
  <si>
    <t>Итого по разделу 2 Оборудование</t>
  </si>
  <si>
    <t>ИТОГИ ПО СМЕТЕ:</t>
  </si>
  <si>
    <t>Итого прямые затраты по смете в базисных ценах</t>
  </si>
  <si>
    <t>Накладные расходы</t>
  </si>
  <si>
    <t>Сметная прибыль</t>
  </si>
  <si>
    <t>Итоги по смете:</t>
  </si>
  <si>
    <t xml:space="preserve">    Сантехнические работы - внутренние (трубопроводы, водопровод, канализация, отопление, газоснабжение, вентиляция и кондиционирование воздуха)</t>
  </si>
  <si>
    <t xml:space="preserve">    Теплоизоляционные работы</t>
  </si>
  <si>
    <t xml:space="preserve">    Бетонные и железобетонные монолитные конструкции в промышленном строительстве</t>
  </si>
  <si>
    <t xml:space="preserve">    Защита строительных конструкций и оборудования от коррозии</t>
  </si>
  <si>
    <t xml:space="preserve">    Строительные металлические конструкции</t>
  </si>
  <si>
    <t xml:space="preserve">    Итого</t>
  </si>
  <si>
    <t xml:space="preserve">    Всего с учетом "Письмо №7484-ИФ/09 от 26.02.2021 г. Внешние инженерные сети теплоснабжения СМР=8,74"</t>
  </si>
  <si>
    <t xml:space="preserve">  Итоги по Монтажным работам</t>
  </si>
  <si>
    <t xml:space="preserve">    Монтаж оборудования</t>
  </si>
  <si>
    <t xml:space="preserve">  Итоги по Оборудованию</t>
  </si>
  <si>
    <t xml:space="preserve">    Оборудование</t>
  </si>
  <si>
    <t xml:space="preserve">    Всего с учетом "Письмо №8282 -ИФ/09 от 04.03.2021 г. Изменение сметной стоимости оборудования на 1 квартал 2021 г. Строительство. СМР=4,84"</t>
  </si>
  <si>
    <t xml:space="preserve">  Итого</t>
  </si>
  <si>
    <t xml:space="preserve">    Справочно, в базисных ценах:</t>
  </si>
  <si>
    <t xml:space="preserve">      Материалы</t>
  </si>
  <si>
    <t xml:space="preserve">      Машины и механизмы</t>
  </si>
  <si>
    <t xml:space="preserve">      ФОТ</t>
  </si>
  <si>
    <t xml:space="preserve">      Оборудование</t>
  </si>
  <si>
    <t xml:space="preserve">      Накладные расходы</t>
  </si>
  <si>
    <t xml:space="preserve">      Сметная прибыль</t>
  </si>
  <si>
    <t xml:space="preserve">  ВСЕГО по смете</t>
  </si>
  <si>
    <t>(должность, подпись, расшифровка)</t>
  </si>
  <si>
    <t>Составлен(а) в текущих (прогнозных) ценах.</t>
  </si>
  <si>
    <t>МУП БВКХ "Водоканал"</t>
  </si>
  <si>
    <t>Директор</t>
  </si>
  <si>
    <t>_________________Алешина А.А.</t>
  </si>
  <si>
    <t>Проверил: главный инженер___________________________Арефьев А.П.</t>
  </si>
  <si>
    <t>Составил: инженер-сметчик___________________________Шестакова Г.П.</t>
  </si>
  <si>
    <r>
      <t>Установка воздухоотводчиков</t>
    </r>
    <r>
      <rPr>
        <i/>
        <sz val="7"/>
        <rFont val="Arial"/>
        <family val="2"/>
        <charset val="204"/>
      </rPr>
      <t xml:space="preserve">
53,48 = 118,68 - 1 x 65,20</t>
    </r>
  </si>
  <si>
    <r>
      <t>Изоляция трубопроводов диаметром 180 мм изделиями из вспененного каучука ( «Армофлекс»), вспененного полиэтилена ( «Термофлекс»): трубками</t>
    </r>
    <r>
      <rPr>
        <i/>
        <sz val="7"/>
        <rFont val="Arial"/>
        <family val="2"/>
        <charset val="204"/>
      </rPr>
      <t xml:space="preserve">
237,13 = 1 167,29 - 11 x 84,56</t>
    </r>
  </si>
  <si>
    <r>
      <t>Устройство бетонной подготовки</t>
    </r>
    <r>
      <rPr>
        <i/>
        <sz val="7"/>
        <rFont val="Arial"/>
        <family val="2"/>
        <charset val="204"/>
      </rPr>
      <t xml:space="preserve">
9 627,53 = 64 980,89 - 102 x 542,68</t>
    </r>
  </si>
  <si>
    <r>
      <t>Огрунтовка металлических поверхностей за один раз: грунтовкой ГФ-021</t>
    </r>
    <r>
      <rPr>
        <i/>
        <sz val="7"/>
        <rFont val="Arial"/>
        <family val="2"/>
        <charset val="204"/>
      </rPr>
      <t xml:space="preserve">
(в 2 слоя ПЗ=2 (ОЗП=2; ЭМ=2 к расх.; ЗПМ=2; МАТ=2 к расх.; ТЗ=2; ТЗМ=2))</t>
    </r>
  </si>
  <si>
    <r>
      <t>ИТП Исполнение Soloterm Стандарт</t>
    </r>
    <r>
      <rPr>
        <i/>
        <sz val="7"/>
        <rFont val="Arial"/>
        <family val="2"/>
        <charset val="204"/>
      </rPr>
      <t xml:space="preserve">
ПЗ=2665900/1,2*1,012*1,03/4,84</t>
    </r>
  </si>
  <si>
    <t xml:space="preserve">  Итоги по Строительно-монтажным работам</t>
  </si>
  <si>
    <t>Возмещение НДС  (МАТ+(ЭМ-ЗПМ)+НР*0,1712+СП*0,15)*0,20*8,74+ОБ*4,84*0,2</t>
  </si>
  <si>
    <t>___________________________3540470,52</t>
  </si>
  <si>
    <t>ООО "Маритоль"</t>
  </si>
  <si>
    <t>Сницар С.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</si>
</sst>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sz val="11"/>
      <name val="Arial"/>
      <family val="2"/>
      <charset val="204"/>
    </font>
    <font>
      <i/>
      <sz val="9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i/>
      <sz val="7"/>
      <name val="Arial"/>
      <family val="2"/>
      <charset val="204"/>
    </font>
    <font>
      <b/>
      <sz val="7"/>
      <name val="Arial"/>
      <family val="2"/>
      <charset val="204"/>
    </font>
    <font>
      <i/>
      <sz val="5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49" fontId="3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top"/>
    </xf>
    <xf numFmtId="0" fontId="4" fillId="0" borderId="0" xfId="1" applyFont="1" applyAlignment="1">
      <alignment horizontal="right" vertical="top"/>
    </xf>
    <xf numFmtId="0" fontId="2" fillId="0" borderId="0" xfId="1" applyFont="1" applyAlignment="1">
      <alignment horizontal="left" vertical="top"/>
    </xf>
    <xf numFmtId="0" fontId="5" fillId="0" borderId="0" xfId="1" applyFont="1" applyAlignment="1">
      <alignment horizontal="right" vertical="top"/>
    </xf>
    <xf numFmtId="0" fontId="4" fillId="0" borderId="0" xfId="1" applyFont="1"/>
    <xf numFmtId="49" fontId="4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/>
    </xf>
    <xf numFmtId="0" fontId="4" fillId="0" borderId="1" xfId="1" applyFont="1" applyBorder="1" applyAlignment="1">
      <alignment horizontal="right" vertical="top"/>
    </xf>
    <xf numFmtId="0" fontId="6" fillId="0" borderId="1" xfId="1" applyFont="1" applyBorder="1" applyAlignment="1">
      <alignment horizontal="center" vertical="top"/>
    </xf>
    <xf numFmtId="0" fontId="2" fillId="0" borderId="0" xfId="1" applyFont="1" applyAlignment="1">
      <alignment horizontal="center" vertical="top"/>
    </xf>
    <xf numFmtId="0" fontId="4" fillId="0" borderId="0" xfId="1" applyFont="1" applyAlignment="1">
      <alignment horizontal="right" vertical="top" wrapText="1"/>
    </xf>
    <xf numFmtId="0" fontId="4" fillId="0" borderId="0" xfId="1" applyFont="1" applyAlignment="1">
      <alignment horizontal="left"/>
    </xf>
    <xf numFmtId="0" fontId="4" fillId="0" borderId="1" xfId="1" applyFont="1" applyBorder="1"/>
    <xf numFmtId="49" fontId="6" fillId="0" borderId="0" xfId="1" applyNumberFormat="1" applyFont="1" applyAlignment="1">
      <alignment horizontal="left" vertical="top"/>
    </xf>
    <xf numFmtId="0" fontId="7" fillId="0" borderId="0" xfId="1" applyFont="1" applyAlignment="1">
      <alignment horizontal="right" vertical="top"/>
    </xf>
    <xf numFmtId="0" fontId="3" fillId="0" borderId="2" xfId="1" applyFont="1" applyBorder="1" applyAlignment="1">
      <alignment horizontal="center" vertical="top"/>
    </xf>
    <xf numFmtId="0" fontId="3" fillId="0" borderId="0" xfId="1" applyFont="1" applyAlignment="1">
      <alignment horizontal="center" vertical="top" wrapText="1"/>
    </xf>
    <xf numFmtId="0" fontId="3" fillId="0" borderId="0" xfId="1" applyFont="1" applyAlignment="1">
      <alignment horizontal="left" vertical="top" wrapText="1"/>
    </xf>
    <xf numFmtId="0" fontId="5" fillId="0" borderId="0" xfId="1" applyFont="1" applyAlignment="1">
      <alignment horizontal="center" vertical="top"/>
    </xf>
    <xf numFmtId="0" fontId="3" fillId="0" borderId="0" xfId="1" applyFont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9" fillId="0" borderId="0" xfId="1" applyFont="1" applyAlignment="1">
      <alignment horizontal="right" vertical="top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top"/>
    </xf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0" xfId="1" applyFont="1" applyAlignment="1"/>
    <xf numFmtId="0" fontId="9" fillId="0" borderId="2" xfId="1" applyFont="1" applyBorder="1" applyAlignment="1">
      <alignment horizontal="right" vertical="top" wrapText="1"/>
    </xf>
    <xf numFmtId="0" fontId="9" fillId="0" borderId="2" xfId="1" applyFont="1" applyBorder="1" applyAlignment="1">
      <alignment horizontal="right" vertical="top"/>
    </xf>
    <xf numFmtId="0" fontId="12" fillId="0" borderId="2" xfId="1" applyFont="1" applyBorder="1" applyAlignment="1">
      <alignment horizontal="right" vertical="top" wrapText="1"/>
    </xf>
    <xf numFmtId="49" fontId="4" fillId="0" borderId="0" xfId="1" applyNumberFormat="1" applyFont="1" applyAlignment="1">
      <alignment horizontal="left"/>
    </xf>
    <xf numFmtId="2" fontId="9" fillId="0" borderId="2" xfId="1" applyNumberFormat="1" applyFont="1" applyBorder="1" applyAlignment="1">
      <alignment horizontal="right" vertical="top" wrapText="1"/>
    </xf>
    <xf numFmtId="2" fontId="12" fillId="0" borderId="2" xfId="1" applyNumberFormat="1" applyFont="1" applyBorder="1" applyAlignment="1">
      <alignment horizontal="right" vertical="top" wrapText="1"/>
    </xf>
    <xf numFmtId="0" fontId="4" fillId="0" borderId="0" xfId="0" applyFont="1"/>
    <xf numFmtId="49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4" fillId="0" borderId="0" xfId="0" applyNumberFormat="1" applyFont="1" applyAlignment="1">
      <alignment horizontal="right" vertical="top"/>
    </xf>
    <xf numFmtId="0" fontId="4" fillId="0" borderId="0" xfId="0" applyNumberFormat="1" applyFont="1" applyAlignment="1">
      <alignment horizontal="left" vertical="top"/>
    </xf>
    <xf numFmtId="0" fontId="3" fillId="0" borderId="2" xfId="1" applyFont="1" applyBorder="1" applyAlignment="1">
      <alignment horizontal="center" vertical="top" wrapText="1"/>
    </xf>
    <xf numFmtId="0" fontId="3" fillId="0" borderId="2" xfId="1" quotePrefix="1" applyFont="1" applyBorder="1" applyAlignment="1">
      <alignment horizontal="center" vertical="top"/>
    </xf>
    <xf numFmtId="49" fontId="10" fillId="0" borderId="2" xfId="1" applyNumberFormat="1" applyFont="1" applyBorder="1" applyAlignment="1">
      <alignment horizontal="left" vertical="top" wrapText="1"/>
    </xf>
    <xf numFmtId="0" fontId="3" fillId="0" borderId="2" xfId="1" applyFont="1" applyBorder="1" applyAlignment="1">
      <alignment horizontal="left" vertical="top" wrapText="1"/>
    </xf>
    <xf numFmtId="0" fontId="5" fillId="0" borderId="2" xfId="1" applyFont="1" applyBorder="1" applyAlignment="1">
      <alignment horizontal="center" vertical="top"/>
    </xf>
    <xf numFmtId="0" fontId="9" fillId="0" borderId="2" xfId="1" applyFont="1" applyBorder="1" applyAlignment="1">
      <alignment horizontal="right" vertical="top" wrapText="1"/>
    </xf>
    <xf numFmtId="0" fontId="9" fillId="0" borderId="2" xfId="1" applyFont="1" applyBorder="1" applyAlignment="1">
      <alignment horizontal="right" vertical="top"/>
    </xf>
    <xf numFmtId="0" fontId="5" fillId="0" borderId="2" xfId="1" applyFont="1" applyBorder="1" applyAlignment="1">
      <alignment horizontal="center" vertical="top" wrapText="1"/>
    </xf>
    <xf numFmtId="0" fontId="12" fillId="0" borderId="2" xfId="1" applyFont="1" applyBorder="1" applyAlignment="1">
      <alignment horizontal="right" vertical="top" wrapText="1"/>
    </xf>
    <xf numFmtId="0" fontId="3" fillId="0" borderId="2" xfId="1" quotePrefix="1" applyFont="1" applyBorder="1" applyAlignment="1">
      <alignment horizontal="center" vertical="top" wrapText="1"/>
    </xf>
    <xf numFmtId="2" fontId="9" fillId="0" borderId="2" xfId="1" applyNumberFormat="1" applyFont="1" applyBorder="1" applyAlignment="1">
      <alignment horizontal="right" vertical="top"/>
    </xf>
    <xf numFmtId="0" fontId="9" fillId="2" borderId="2" xfId="1" applyFont="1" applyFill="1" applyBorder="1" applyAlignment="1">
      <alignment horizontal="right" vertical="top" wrapText="1"/>
    </xf>
    <xf numFmtId="0" fontId="9" fillId="2" borderId="2" xfId="1" applyFont="1" applyFill="1" applyBorder="1" applyAlignment="1">
      <alignment horizontal="right" vertical="top"/>
    </xf>
    <xf numFmtId="0" fontId="4" fillId="2" borderId="0" xfId="1" applyFont="1" applyFill="1"/>
    <xf numFmtId="0" fontId="4" fillId="0" borderId="0" xfId="1" applyFont="1" applyAlignment="1">
      <alignment horizontal="right"/>
    </xf>
    <xf numFmtId="0" fontId="0" fillId="0" borderId="0" xfId="0" applyAlignment="1">
      <alignment horizontal="right"/>
    </xf>
    <xf numFmtId="0" fontId="4" fillId="0" borderId="0" xfId="1" applyFont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0" xfId="1" applyFont="1" applyAlignment="1">
      <alignment horizontal="left" wrapText="1"/>
    </xf>
    <xf numFmtId="0" fontId="4" fillId="0" borderId="0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left" vertical="top" wrapText="1"/>
    </xf>
    <xf numFmtId="0" fontId="10" fillId="0" borderId="2" xfId="1" applyFont="1" applyBorder="1" applyAlignment="1">
      <alignment horizontal="center" vertical="top"/>
    </xf>
    <xf numFmtId="0" fontId="0" fillId="0" borderId="2" xfId="0" applyBorder="1" applyAlignment="1">
      <alignment vertical="top"/>
    </xf>
    <xf numFmtId="0" fontId="3" fillId="0" borderId="2" xfId="1" applyFont="1" applyBorder="1" applyAlignment="1">
      <alignment horizontal="left" vertical="top" wrapText="1"/>
    </xf>
    <xf numFmtId="0" fontId="3" fillId="2" borderId="2" xfId="1" applyFont="1" applyFill="1" applyBorder="1" applyAlignment="1">
      <alignment horizontal="left" vertical="top" wrapText="1"/>
    </xf>
    <xf numFmtId="0" fontId="0" fillId="2" borderId="2" xfId="0" applyFill="1" applyBorder="1" applyAlignment="1">
      <alignment vertical="top" wrapText="1"/>
    </xf>
    <xf numFmtId="49" fontId="6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center" vertical="top" wrapText="1"/>
    </xf>
    <xf numFmtId="0" fontId="3" fillId="0" borderId="0" xfId="1" applyNumberFormat="1" applyFont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99"/>
  <sheetViews>
    <sheetView showGridLines="0" tabSelected="1" view="pageBreakPreview" topLeftCell="A23" zoomScaleNormal="100" zoomScaleSheetLayoutView="100" workbookViewId="0">
      <selection activeCell="X20" sqref="X20"/>
    </sheetView>
  </sheetViews>
  <sheetFormatPr defaultRowHeight="12.75" outlineLevelRow="2" x14ac:dyDescent="0.2"/>
  <cols>
    <col min="1" max="1" width="3.28515625" style="23" customWidth="1"/>
    <col min="2" max="2" width="18.42578125" style="1" customWidth="1"/>
    <col min="3" max="3" width="36.140625" style="21" customWidth="1"/>
    <col min="4" max="4" width="15.140625" style="20" customWidth="1"/>
    <col min="5" max="5" width="16.42578125" style="22" customWidth="1"/>
    <col min="6" max="6" width="15" style="25" customWidth="1"/>
    <col min="7" max="7" width="6.7109375" style="25" customWidth="1"/>
    <col min="8" max="8" width="8.5703125" style="25" customWidth="1"/>
    <col min="9" max="9" width="6.7109375" style="25" customWidth="1"/>
    <col min="10" max="10" width="11.85546875" style="25" customWidth="1"/>
    <col min="11" max="11" width="6.7109375" style="25" customWidth="1"/>
    <col min="12" max="12" width="8.5703125" style="25" customWidth="1"/>
    <col min="13" max="17" width="6.7109375" style="25" customWidth="1"/>
    <col min="18" max="16384" width="9.140625" style="8"/>
  </cols>
  <sheetData>
    <row r="1" spans="1:18" ht="15" outlineLevel="2" x14ac:dyDescent="0.25">
      <c r="A1" s="6" t="s">
        <v>0</v>
      </c>
      <c r="B1"/>
      <c r="C1" s="2"/>
      <c r="D1" s="3"/>
      <c r="E1" s="4"/>
      <c r="F1" s="5"/>
      <c r="G1" s="5"/>
      <c r="H1" s="5"/>
      <c r="I1" s="5"/>
      <c r="J1" s="5"/>
      <c r="K1" s="5"/>
      <c r="L1" s="5"/>
      <c r="M1" s="6" t="s">
        <v>1</v>
      </c>
      <c r="N1" s="7"/>
      <c r="O1" s="5"/>
      <c r="P1" s="5"/>
      <c r="Q1" s="5"/>
      <c r="R1"/>
    </row>
    <row r="2" spans="1:18" ht="15" outlineLevel="1" x14ac:dyDescent="0.25">
      <c r="A2" s="10" t="s">
        <v>175</v>
      </c>
      <c r="B2"/>
      <c r="C2" s="2"/>
      <c r="D2" s="3"/>
      <c r="E2" s="4"/>
      <c r="F2" s="5"/>
      <c r="G2" s="5"/>
      <c r="H2" s="5"/>
      <c r="I2" s="5"/>
      <c r="J2" s="5"/>
      <c r="K2" s="5"/>
      <c r="L2" s="5"/>
      <c r="M2" s="9" t="s">
        <v>162</v>
      </c>
      <c r="N2" s="7"/>
      <c r="O2" s="5"/>
      <c r="P2" s="5"/>
      <c r="Q2" s="5"/>
      <c r="R2"/>
    </row>
    <row r="3" spans="1:18" ht="15" outlineLevel="1" x14ac:dyDescent="0.25">
      <c r="A3" s="10" t="s">
        <v>163</v>
      </c>
      <c r="B3"/>
      <c r="C3" s="2"/>
      <c r="D3" s="3"/>
      <c r="E3" s="4"/>
      <c r="F3" s="5"/>
      <c r="G3" s="5"/>
      <c r="H3" s="5"/>
      <c r="I3" s="5"/>
      <c r="J3" s="5"/>
      <c r="K3" s="5"/>
      <c r="L3" s="5"/>
      <c r="M3" s="9" t="s">
        <v>163</v>
      </c>
      <c r="N3" s="7"/>
      <c r="O3" s="5"/>
      <c r="P3" s="5"/>
      <c r="Q3" s="5"/>
      <c r="R3"/>
    </row>
    <row r="4" spans="1:18" ht="15" outlineLevel="1" x14ac:dyDescent="0.25">
      <c r="A4" s="10" t="s">
        <v>2</v>
      </c>
      <c r="B4"/>
      <c r="C4" s="2" t="s">
        <v>176</v>
      </c>
      <c r="D4" s="3"/>
      <c r="E4" s="4"/>
      <c r="F4" s="5"/>
      <c r="G4" s="5"/>
      <c r="H4" s="5"/>
      <c r="I4" s="5"/>
      <c r="J4" s="5"/>
      <c r="K4" s="5"/>
      <c r="L4" s="5"/>
      <c r="M4" s="36" t="s">
        <v>164</v>
      </c>
      <c r="N4" s="7"/>
      <c r="O4" s="5"/>
      <c r="P4" s="5"/>
      <c r="Q4" s="5"/>
      <c r="R4"/>
    </row>
    <row r="5" spans="1:18" ht="15" outlineLevel="1" x14ac:dyDescent="0.25">
      <c r="A5" s="10" t="s">
        <v>23</v>
      </c>
      <c r="B5"/>
      <c r="C5" s="2"/>
      <c r="D5" s="3"/>
      <c r="E5" s="4"/>
      <c r="F5" s="5"/>
      <c r="G5" s="5"/>
      <c r="H5" s="5"/>
      <c r="I5" s="5"/>
      <c r="J5" s="5"/>
      <c r="K5" s="5"/>
      <c r="L5" s="5"/>
      <c r="M5" s="10" t="s">
        <v>24</v>
      </c>
      <c r="N5" s="7"/>
      <c r="O5" s="5"/>
      <c r="P5" s="5"/>
      <c r="Q5" s="5"/>
      <c r="R5"/>
    </row>
    <row r="6" spans="1:18" ht="15" x14ac:dyDescent="0.25">
      <c r="A6" s="61" t="s">
        <v>25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</row>
    <row r="7" spans="1:18" x14ac:dyDescent="0.2">
      <c r="A7" s="4"/>
      <c r="B7" s="29"/>
      <c r="C7" s="30"/>
      <c r="D7" s="31"/>
      <c r="E7" s="16"/>
      <c r="F7" s="11"/>
      <c r="G7" s="11"/>
      <c r="H7" s="12" t="s">
        <v>3</v>
      </c>
      <c r="I7" s="12"/>
      <c r="J7" s="11"/>
      <c r="K7" s="11"/>
      <c r="L7" s="11"/>
      <c r="M7" s="11"/>
      <c r="N7" s="11"/>
      <c r="O7" s="11"/>
      <c r="P7" s="11"/>
      <c r="Q7" s="5"/>
    </row>
    <row r="8" spans="1:18" x14ac:dyDescent="0.2">
      <c r="A8" s="4"/>
      <c r="B8" s="9"/>
      <c r="C8" s="2"/>
      <c r="D8" s="3"/>
      <c r="E8" s="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8" x14ac:dyDescent="0.2">
      <c r="A9" s="4"/>
      <c r="B9" s="9"/>
      <c r="C9" s="2"/>
      <c r="D9" s="3"/>
      <c r="E9" s="8"/>
      <c r="F9" s="5"/>
      <c r="G9" s="5"/>
      <c r="H9" s="13" t="s">
        <v>26</v>
      </c>
      <c r="I9" s="13"/>
      <c r="J9" s="5"/>
      <c r="K9" s="5"/>
      <c r="L9" s="5"/>
      <c r="M9" s="5"/>
      <c r="N9" s="5"/>
      <c r="O9" s="5"/>
      <c r="P9" s="5"/>
      <c r="Q9" s="5"/>
    </row>
    <row r="10" spans="1:18" x14ac:dyDescent="0.2">
      <c r="A10" s="4"/>
      <c r="B10" s="9"/>
      <c r="C10" s="2"/>
      <c r="D10" s="3"/>
      <c r="E10" s="8"/>
      <c r="F10" s="5"/>
      <c r="G10" s="5"/>
      <c r="H10" s="4" t="s">
        <v>4</v>
      </c>
      <c r="I10" s="4"/>
      <c r="J10" s="5"/>
      <c r="K10" s="5"/>
      <c r="L10" s="5"/>
      <c r="M10" s="5"/>
      <c r="N10" s="5"/>
      <c r="O10" s="5"/>
      <c r="P10" s="5"/>
      <c r="Q10" s="5"/>
    </row>
    <row r="11" spans="1:18" x14ac:dyDescent="0.2">
      <c r="A11" s="4"/>
      <c r="B11" s="9"/>
      <c r="C11" s="2"/>
      <c r="D11" s="3"/>
      <c r="E11" s="8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8" ht="15" x14ac:dyDescent="0.25">
      <c r="A12" s="4"/>
      <c r="B12" s="9"/>
      <c r="C12" s="14" t="s">
        <v>5</v>
      </c>
      <c r="D12" s="64" t="s">
        <v>30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5"/>
      <c r="Q12" s="5"/>
    </row>
    <row r="13" spans="1:18" x14ac:dyDescent="0.2">
      <c r="A13" s="4"/>
      <c r="B13" s="9"/>
      <c r="C13" s="2"/>
      <c r="D13" s="31"/>
      <c r="E13" s="16"/>
      <c r="F13" s="11"/>
      <c r="G13" s="11"/>
      <c r="H13" s="12" t="s">
        <v>6</v>
      </c>
      <c r="I13" s="12"/>
      <c r="J13" s="11"/>
      <c r="K13" s="11"/>
      <c r="L13" s="11"/>
      <c r="M13" s="11"/>
      <c r="N13" s="11"/>
      <c r="O13" s="11"/>
      <c r="P13" s="5"/>
      <c r="Q13" s="5"/>
    </row>
    <row r="14" spans="1:18" x14ac:dyDescent="0.2">
      <c r="A14" s="24"/>
      <c r="B14" s="17"/>
      <c r="C14" s="2"/>
      <c r="D14" s="3"/>
      <c r="E14" s="8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8" ht="15" x14ac:dyDescent="0.25">
      <c r="A15" s="4"/>
      <c r="B15" s="9"/>
      <c r="C15" s="2"/>
      <c r="D15" s="63" t="s">
        <v>27</v>
      </c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18"/>
    </row>
    <row r="16" spans="1:18" ht="15" x14ac:dyDescent="0.25">
      <c r="A16" s="4"/>
      <c r="B16" s="9"/>
      <c r="C16" s="2"/>
      <c r="D16" s="15" t="s">
        <v>35</v>
      </c>
      <c r="E16" s="4"/>
      <c r="F16" s="5"/>
      <c r="G16" s="5"/>
      <c r="H16" s="5"/>
      <c r="I16" s="15"/>
      <c r="J16" s="59" t="s">
        <v>174</v>
      </c>
      <c r="K16" s="60"/>
      <c r="L16" s="10" t="s">
        <v>28</v>
      </c>
      <c r="M16" s="5"/>
      <c r="N16" s="5"/>
      <c r="O16" s="5"/>
      <c r="P16" s="5"/>
      <c r="Q16" s="5"/>
    </row>
    <row r="17" spans="1:17" ht="15" hidden="1" outlineLevel="1" x14ac:dyDescent="0.25">
      <c r="A17" s="4"/>
      <c r="B17" s="9"/>
      <c r="C17" s="2"/>
      <c r="D17" s="15" t="s">
        <v>40</v>
      </c>
      <c r="E17" s="4"/>
      <c r="F17" s="5"/>
      <c r="G17" s="5"/>
      <c r="H17" s="5"/>
      <c r="I17" s="15"/>
      <c r="J17" s="59" t="s">
        <v>41</v>
      </c>
      <c r="K17" s="60"/>
      <c r="L17" s="10" t="s">
        <v>28</v>
      </c>
      <c r="M17" s="5"/>
      <c r="N17" s="5"/>
      <c r="O17" s="5"/>
      <c r="P17" s="5"/>
      <c r="Q17" s="5"/>
    </row>
    <row r="18" spans="1:17" ht="15" hidden="1" outlineLevel="1" x14ac:dyDescent="0.25">
      <c r="A18" s="4"/>
      <c r="B18" s="9"/>
      <c r="C18" s="2"/>
      <c r="D18" s="15" t="s">
        <v>38</v>
      </c>
      <c r="E18" s="4"/>
      <c r="F18" s="5"/>
      <c r="G18" s="5"/>
      <c r="H18" s="5"/>
      <c r="I18" s="15"/>
      <c r="J18" s="59" t="s">
        <v>39</v>
      </c>
      <c r="K18" s="60"/>
      <c r="L18" s="10" t="s">
        <v>28</v>
      </c>
      <c r="M18" s="5"/>
      <c r="N18" s="5"/>
      <c r="O18" s="5"/>
      <c r="P18" s="5"/>
      <c r="Q18" s="5"/>
    </row>
    <row r="19" spans="1:17" ht="15" hidden="1" outlineLevel="1" x14ac:dyDescent="0.25">
      <c r="A19" s="4"/>
      <c r="B19" s="9"/>
      <c r="C19" s="2"/>
      <c r="D19" s="15" t="s">
        <v>36</v>
      </c>
      <c r="E19" s="4"/>
      <c r="F19" s="5"/>
      <c r="G19" s="5"/>
      <c r="H19" s="5"/>
      <c r="I19" s="15"/>
      <c r="J19" s="59" t="s">
        <v>37</v>
      </c>
      <c r="K19" s="60"/>
      <c r="L19" s="10" t="s">
        <v>28</v>
      </c>
      <c r="M19" s="5"/>
      <c r="N19" s="5"/>
      <c r="O19" s="5"/>
      <c r="P19" s="5"/>
      <c r="Q19" s="5"/>
    </row>
    <row r="20" spans="1:17" ht="15" collapsed="1" x14ac:dyDescent="0.25">
      <c r="A20" s="4"/>
      <c r="B20" s="9"/>
      <c r="C20" s="2"/>
      <c r="D20" s="15" t="s">
        <v>31</v>
      </c>
      <c r="E20" s="4"/>
      <c r="F20" s="5"/>
      <c r="G20" s="5"/>
      <c r="H20" s="5"/>
      <c r="I20" s="15"/>
      <c r="J20" s="59" t="s">
        <v>29</v>
      </c>
      <c r="K20" s="60"/>
      <c r="L20" s="10" t="s">
        <v>28</v>
      </c>
      <c r="M20" s="5"/>
      <c r="N20" s="5"/>
      <c r="O20" s="5"/>
      <c r="P20" s="5"/>
      <c r="Q20" s="5"/>
    </row>
    <row r="21" spans="1:17" ht="15" outlineLevel="1" x14ac:dyDescent="0.25">
      <c r="A21" s="4"/>
      <c r="B21" s="9"/>
      <c r="C21" s="2"/>
      <c r="D21" s="15" t="s">
        <v>32</v>
      </c>
      <c r="E21" s="4"/>
      <c r="F21" s="5"/>
      <c r="G21" s="5"/>
      <c r="H21" s="5"/>
      <c r="I21" s="15"/>
      <c r="J21" s="59" t="s">
        <v>33</v>
      </c>
      <c r="K21" s="60"/>
      <c r="L21" s="10" t="s">
        <v>34</v>
      </c>
      <c r="M21" s="5"/>
      <c r="N21" s="5"/>
      <c r="O21" s="5"/>
      <c r="P21" s="5"/>
      <c r="Q21" s="5"/>
    </row>
    <row r="22" spans="1:17" x14ac:dyDescent="0.2">
      <c r="A22" s="4"/>
      <c r="B22" s="9"/>
      <c r="C22" s="2"/>
      <c r="D22" s="32" t="s">
        <v>161</v>
      </c>
      <c r="E22" s="4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x14ac:dyDescent="0.2">
      <c r="A23" s="4"/>
      <c r="B23" s="9"/>
      <c r="C23" s="2"/>
      <c r="D23" s="3"/>
      <c r="E23" s="4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x14ac:dyDescent="0.2"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ht="18" customHeight="1" x14ac:dyDescent="0.2">
      <c r="A25" s="67" t="s">
        <v>7</v>
      </c>
      <c r="B25" s="69" t="s">
        <v>8</v>
      </c>
      <c r="C25" s="67" t="s">
        <v>9</v>
      </c>
      <c r="D25" s="67" t="s">
        <v>10</v>
      </c>
      <c r="E25" s="67" t="s">
        <v>11</v>
      </c>
      <c r="F25" s="67" t="s">
        <v>12</v>
      </c>
      <c r="G25" s="68"/>
      <c r="H25" s="68"/>
      <c r="I25" s="68"/>
      <c r="J25" s="67" t="s">
        <v>13</v>
      </c>
      <c r="K25" s="68"/>
      <c r="L25" s="68"/>
      <c r="M25" s="68"/>
      <c r="N25" s="67" t="s">
        <v>14</v>
      </c>
      <c r="O25" s="67" t="s">
        <v>15</v>
      </c>
      <c r="P25" s="67" t="s">
        <v>16</v>
      </c>
      <c r="Q25" s="67" t="s">
        <v>17</v>
      </c>
    </row>
    <row r="26" spans="1:17" ht="15.75" customHeight="1" x14ac:dyDescent="0.2">
      <c r="A26" s="68"/>
      <c r="B26" s="70"/>
      <c r="C26" s="71"/>
      <c r="D26" s="67"/>
      <c r="E26" s="68"/>
      <c r="F26" s="67" t="s">
        <v>18</v>
      </c>
      <c r="G26" s="67" t="s">
        <v>19</v>
      </c>
      <c r="H26" s="68"/>
      <c r="I26" s="68"/>
      <c r="J26" s="67" t="s">
        <v>18</v>
      </c>
      <c r="K26" s="67" t="s">
        <v>19</v>
      </c>
      <c r="L26" s="68"/>
      <c r="M26" s="68"/>
      <c r="N26" s="67"/>
      <c r="O26" s="67"/>
      <c r="P26" s="67"/>
      <c r="Q26" s="67"/>
    </row>
    <row r="27" spans="1:17" ht="15.75" customHeight="1" x14ac:dyDescent="0.2">
      <c r="A27" s="68"/>
      <c r="B27" s="70"/>
      <c r="C27" s="71"/>
      <c r="D27" s="67"/>
      <c r="E27" s="68"/>
      <c r="F27" s="68"/>
      <c r="G27" s="26" t="s">
        <v>20</v>
      </c>
      <c r="H27" s="26" t="s">
        <v>21</v>
      </c>
      <c r="I27" s="26" t="s">
        <v>22</v>
      </c>
      <c r="J27" s="68"/>
      <c r="K27" s="26" t="s">
        <v>20</v>
      </c>
      <c r="L27" s="26" t="s">
        <v>21</v>
      </c>
      <c r="M27" s="26" t="s">
        <v>22</v>
      </c>
      <c r="N27" s="67"/>
      <c r="O27" s="67"/>
      <c r="P27" s="67"/>
      <c r="Q27" s="67"/>
    </row>
    <row r="28" spans="1:17" x14ac:dyDescent="0.2">
      <c r="A28" s="19">
        <v>1</v>
      </c>
      <c r="B28" s="28">
        <v>2</v>
      </c>
      <c r="C28" s="26">
        <v>3</v>
      </c>
      <c r="D28" s="26">
        <v>4</v>
      </c>
      <c r="E28" s="19">
        <v>5</v>
      </c>
      <c r="F28" s="27">
        <v>6</v>
      </c>
      <c r="G28" s="27">
        <v>7</v>
      </c>
      <c r="H28" s="27">
        <v>8</v>
      </c>
      <c r="I28" s="27">
        <v>9</v>
      </c>
      <c r="J28" s="27">
        <v>10</v>
      </c>
      <c r="K28" s="27">
        <v>11</v>
      </c>
      <c r="L28" s="27">
        <v>12</v>
      </c>
      <c r="M28" s="27">
        <v>13</v>
      </c>
      <c r="N28" s="27">
        <v>14</v>
      </c>
      <c r="O28" s="27">
        <v>15</v>
      </c>
      <c r="P28" s="27">
        <v>16</v>
      </c>
      <c r="Q28" s="27">
        <v>17</v>
      </c>
    </row>
    <row r="29" spans="1:17" ht="19.149999999999999" customHeight="1" x14ac:dyDescent="0.2">
      <c r="A29" s="65" t="s">
        <v>42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</row>
    <row r="30" spans="1:17" ht="45" customHeight="1" x14ac:dyDescent="0.2">
      <c r="A30" s="46" t="s">
        <v>43</v>
      </c>
      <c r="B30" s="47" t="s">
        <v>44</v>
      </c>
      <c r="C30" s="48" t="s">
        <v>45</v>
      </c>
      <c r="D30" s="45" t="s">
        <v>46</v>
      </c>
      <c r="E30" s="49">
        <v>1</v>
      </c>
      <c r="F30" s="50">
        <v>1222.28</v>
      </c>
      <c r="G30" s="50">
        <v>457.13</v>
      </c>
      <c r="H30" s="50">
        <v>563.84</v>
      </c>
      <c r="I30" s="50">
        <v>62.8</v>
      </c>
      <c r="J30" s="51">
        <v>1222</v>
      </c>
      <c r="K30" s="51">
        <v>457</v>
      </c>
      <c r="L30" s="51">
        <v>564</v>
      </c>
      <c r="M30" s="51">
        <v>63</v>
      </c>
      <c r="N30" s="51">
        <v>34.5</v>
      </c>
      <c r="O30" s="51">
        <v>34.5</v>
      </c>
      <c r="P30" s="51">
        <v>3.79</v>
      </c>
      <c r="Q30" s="51">
        <v>3.79</v>
      </c>
    </row>
    <row r="31" spans="1:17" ht="36" x14ac:dyDescent="0.2">
      <c r="A31" s="46" t="s">
        <v>47</v>
      </c>
      <c r="B31" s="47" t="s">
        <v>48</v>
      </c>
      <c r="C31" s="48" t="s">
        <v>49</v>
      </c>
      <c r="D31" s="45" t="s">
        <v>50</v>
      </c>
      <c r="E31" s="52">
        <v>0.2</v>
      </c>
      <c r="F31" s="50">
        <v>16399.57</v>
      </c>
      <c r="G31" s="50">
        <v>1546.9</v>
      </c>
      <c r="H31" s="50">
        <v>393.58</v>
      </c>
      <c r="I31" s="50">
        <v>12.37</v>
      </c>
      <c r="J31" s="51">
        <v>3280</v>
      </c>
      <c r="K31" s="51">
        <v>309</v>
      </c>
      <c r="L31" s="51">
        <v>79</v>
      </c>
      <c r="M31" s="51">
        <v>2</v>
      </c>
      <c r="N31" s="51">
        <v>115.44</v>
      </c>
      <c r="O31" s="51">
        <v>23.09</v>
      </c>
      <c r="P31" s="51">
        <v>0.65</v>
      </c>
      <c r="Q31" s="51">
        <v>0.13</v>
      </c>
    </row>
    <row r="32" spans="1:17" ht="38.25" customHeight="1" x14ac:dyDescent="0.2">
      <c r="A32" s="46" t="s">
        <v>51</v>
      </c>
      <c r="B32" s="47" t="s">
        <v>52</v>
      </c>
      <c r="C32" s="48" t="s">
        <v>53</v>
      </c>
      <c r="D32" s="45" t="s">
        <v>50</v>
      </c>
      <c r="E32" s="52">
        <v>0.24</v>
      </c>
      <c r="F32" s="50">
        <v>10756.23</v>
      </c>
      <c r="G32" s="50">
        <v>1097.3599999999999</v>
      </c>
      <c r="H32" s="50">
        <v>278</v>
      </c>
      <c r="I32" s="50">
        <v>7.04</v>
      </c>
      <c r="J32" s="51">
        <v>2581</v>
      </c>
      <c r="K32" s="51">
        <v>263</v>
      </c>
      <c r="L32" s="51">
        <v>67</v>
      </c>
      <c r="M32" s="51">
        <v>2</v>
      </c>
      <c r="N32" s="51">
        <v>79.75</v>
      </c>
      <c r="O32" s="51">
        <v>19.14</v>
      </c>
      <c r="P32" s="51">
        <v>0.37</v>
      </c>
      <c r="Q32" s="51">
        <v>0.09</v>
      </c>
    </row>
    <row r="33" spans="1:17" ht="38.25" customHeight="1" x14ac:dyDescent="0.2">
      <c r="A33" s="46" t="s">
        <v>54</v>
      </c>
      <c r="B33" s="47" t="s">
        <v>55</v>
      </c>
      <c r="C33" s="48" t="s">
        <v>56</v>
      </c>
      <c r="D33" s="45" t="s">
        <v>50</v>
      </c>
      <c r="E33" s="52">
        <v>0.3</v>
      </c>
      <c r="F33" s="50">
        <v>9225.14</v>
      </c>
      <c r="G33" s="50">
        <v>992.92</v>
      </c>
      <c r="H33" s="50">
        <v>189.78</v>
      </c>
      <c r="I33" s="50">
        <v>4.38</v>
      </c>
      <c r="J33" s="51">
        <v>2768</v>
      </c>
      <c r="K33" s="51">
        <v>298</v>
      </c>
      <c r="L33" s="51">
        <v>57</v>
      </c>
      <c r="M33" s="51">
        <v>1</v>
      </c>
      <c r="N33" s="51">
        <v>72.16</v>
      </c>
      <c r="O33" s="51">
        <v>21.65</v>
      </c>
      <c r="P33" s="51">
        <v>0.23</v>
      </c>
      <c r="Q33" s="51">
        <v>7.0000000000000007E-2</v>
      </c>
    </row>
    <row r="34" spans="1:17" ht="38.25" customHeight="1" x14ac:dyDescent="0.2">
      <c r="A34" s="46" t="s">
        <v>57</v>
      </c>
      <c r="B34" s="47" t="s">
        <v>58</v>
      </c>
      <c r="C34" s="48" t="s">
        <v>59</v>
      </c>
      <c r="D34" s="45" t="s">
        <v>50</v>
      </c>
      <c r="E34" s="52">
        <v>0.85</v>
      </c>
      <c r="F34" s="50">
        <v>7239.68</v>
      </c>
      <c r="G34" s="50">
        <v>837.02</v>
      </c>
      <c r="H34" s="50">
        <v>157.47999999999999</v>
      </c>
      <c r="I34" s="50">
        <v>3.62</v>
      </c>
      <c r="J34" s="51">
        <v>6154</v>
      </c>
      <c r="K34" s="51">
        <v>711</v>
      </c>
      <c r="L34" s="51">
        <v>134</v>
      </c>
      <c r="M34" s="51">
        <v>3</v>
      </c>
      <c r="N34" s="51">
        <v>60.83</v>
      </c>
      <c r="O34" s="51">
        <v>51.71</v>
      </c>
      <c r="P34" s="51">
        <v>0.19</v>
      </c>
      <c r="Q34" s="51">
        <v>0.16</v>
      </c>
    </row>
    <row r="35" spans="1:17" ht="39.75" customHeight="1" x14ac:dyDescent="0.2">
      <c r="A35" s="46" t="s">
        <v>60</v>
      </c>
      <c r="B35" s="47" t="s">
        <v>61</v>
      </c>
      <c r="C35" s="48" t="s">
        <v>62</v>
      </c>
      <c r="D35" s="45" t="s">
        <v>50</v>
      </c>
      <c r="E35" s="52">
        <v>0.03</v>
      </c>
      <c r="F35" s="50">
        <v>3897.38</v>
      </c>
      <c r="G35" s="50">
        <v>446.74</v>
      </c>
      <c r="H35" s="50">
        <v>69.040000000000006</v>
      </c>
      <c r="I35" s="50">
        <v>2.85</v>
      </c>
      <c r="J35" s="51">
        <v>117</v>
      </c>
      <c r="K35" s="51">
        <v>13</v>
      </c>
      <c r="L35" s="51">
        <v>2</v>
      </c>
      <c r="M35" s="51"/>
      <c r="N35" s="51">
        <v>32.97</v>
      </c>
      <c r="O35" s="51">
        <v>0.99</v>
      </c>
      <c r="P35" s="51">
        <v>0.15</v>
      </c>
      <c r="Q35" s="51"/>
    </row>
    <row r="36" spans="1:17" ht="48" x14ac:dyDescent="0.2">
      <c r="A36" s="46" t="s">
        <v>63</v>
      </c>
      <c r="B36" s="47" t="s">
        <v>64</v>
      </c>
      <c r="C36" s="48" t="s">
        <v>65</v>
      </c>
      <c r="D36" s="45" t="s">
        <v>46</v>
      </c>
      <c r="E36" s="49">
        <v>6</v>
      </c>
      <c r="F36" s="50">
        <v>138.58000000000001</v>
      </c>
      <c r="G36" s="50">
        <v>18.79</v>
      </c>
      <c r="H36" s="50">
        <v>5.32</v>
      </c>
      <c r="I36" s="51"/>
      <c r="J36" s="51">
        <v>831</v>
      </c>
      <c r="K36" s="51">
        <v>113</v>
      </c>
      <c r="L36" s="51">
        <v>32</v>
      </c>
      <c r="M36" s="51"/>
      <c r="N36" s="51">
        <v>1.47</v>
      </c>
      <c r="O36" s="51">
        <v>8.82</v>
      </c>
      <c r="P36" s="51"/>
      <c r="Q36" s="51"/>
    </row>
    <row r="37" spans="1:17" ht="72" x14ac:dyDescent="0.2">
      <c r="A37" s="46" t="s">
        <v>66</v>
      </c>
      <c r="B37" s="47" t="s">
        <v>67</v>
      </c>
      <c r="C37" s="48" t="s">
        <v>68</v>
      </c>
      <c r="D37" s="45" t="s">
        <v>69</v>
      </c>
      <c r="E37" s="49">
        <v>6</v>
      </c>
      <c r="F37" s="50">
        <v>5529.97</v>
      </c>
      <c r="G37" s="51"/>
      <c r="H37" s="51"/>
      <c r="I37" s="51"/>
      <c r="J37" s="51">
        <v>33180</v>
      </c>
      <c r="K37" s="51"/>
      <c r="L37" s="51"/>
      <c r="M37" s="51"/>
      <c r="N37" s="51"/>
      <c r="O37" s="51"/>
      <c r="P37" s="51"/>
      <c r="Q37" s="51"/>
    </row>
    <row r="38" spans="1:17" ht="31.5" x14ac:dyDescent="0.2">
      <c r="A38" s="46" t="s">
        <v>70</v>
      </c>
      <c r="B38" s="47" t="s">
        <v>71</v>
      </c>
      <c r="C38" s="48" t="s">
        <v>72</v>
      </c>
      <c r="D38" s="45" t="s">
        <v>69</v>
      </c>
      <c r="E38" s="49">
        <v>14</v>
      </c>
      <c r="F38" s="50">
        <v>30.07</v>
      </c>
      <c r="G38" s="51"/>
      <c r="H38" s="51"/>
      <c r="I38" s="51"/>
      <c r="J38" s="51">
        <v>421</v>
      </c>
      <c r="K38" s="51"/>
      <c r="L38" s="51"/>
      <c r="M38" s="51"/>
      <c r="N38" s="51"/>
      <c r="O38" s="51"/>
      <c r="P38" s="51"/>
      <c r="Q38" s="51"/>
    </row>
    <row r="39" spans="1:17" ht="31.5" x14ac:dyDescent="0.2">
      <c r="A39" s="46" t="s">
        <v>73</v>
      </c>
      <c r="B39" s="47" t="s">
        <v>74</v>
      </c>
      <c r="C39" s="48" t="s">
        <v>167</v>
      </c>
      <c r="D39" s="45" t="s">
        <v>46</v>
      </c>
      <c r="E39" s="49">
        <v>6</v>
      </c>
      <c r="F39" s="50">
        <v>53.48</v>
      </c>
      <c r="G39" s="50">
        <v>22.24</v>
      </c>
      <c r="H39" s="50">
        <v>10.19</v>
      </c>
      <c r="I39" s="50">
        <v>0.38</v>
      </c>
      <c r="J39" s="51">
        <v>321</v>
      </c>
      <c r="K39" s="51">
        <v>133</v>
      </c>
      <c r="L39" s="51">
        <v>61</v>
      </c>
      <c r="M39" s="51">
        <v>2</v>
      </c>
      <c r="N39" s="51">
        <v>1.66</v>
      </c>
      <c r="O39" s="51">
        <v>9.9600000000000009</v>
      </c>
      <c r="P39" s="51">
        <v>0.02</v>
      </c>
      <c r="Q39" s="51">
        <v>0.12</v>
      </c>
    </row>
    <row r="40" spans="1:17" ht="36" x14ac:dyDescent="0.2">
      <c r="A40" s="46" t="s">
        <v>75</v>
      </c>
      <c r="B40" s="47" t="s">
        <v>76</v>
      </c>
      <c r="C40" s="48" t="s">
        <v>77</v>
      </c>
      <c r="D40" s="45" t="s">
        <v>69</v>
      </c>
      <c r="E40" s="49">
        <v>6</v>
      </c>
      <c r="F40" s="50">
        <v>126.45</v>
      </c>
      <c r="G40" s="51"/>
      <c r="H40" s="51"/>
      <c r="I40" s="51"/>
      <c r="J40" s="51">
        <v>759</v>
      </c>
      <c r="K40" s="51"/>
      <c r="L40" s="51"/>
      <c r="M40" s="51"/>
      <c r="N40" s="51"/>
      <c r="O40" s="51"/>
      <c r="P40" s="51"/>
      <c r="Q40" s="51"/>
    </row>
    <row r="41" spans="1:17" ht="50.25" customHeight="1" x14ac:dyDescent="0.2">
      <c r="A41" s="46" t="s">
        <v>78</v>
      </c>
      <c r="B41" s="47" t="s">
        <v>79</v>
      </c>
      <c r="C41" s="48" t="s">
        <v>80</v>
      </c>
      <c r="D41" s="45" t="s">
        <v>69</v>
      </c>
      <c r="E41" s="49">
        <v>2</v>
      </c>
      <c r="F41" s="50">
        <v>22.51</v>
      </c>
      <c r="G41" s="51"/>
      <c r="H41" s="51"/>
      <c r="I41" s="51"/>
      <c r="J41" s="51">
        <v>45</v>
      </c>
      <c r="K41" s="51"/>
      <c r="L41" s="51"/>
      <c r="M41" s="51"/>
      <c r="N41" s="51"/>
      <c r="O41" s="51"/>
      <c r="P41" s="51"/>
      <c r="Q41" s="51"/>
    </row>
    <row r="42" spans="1:17" ht="60.75" customHeight="1" x14ac:dyDescent="0.2">
      <c r="A42" s="46" t="s">
        <v>81</v>
      </c>
      <c r="B42" s="47" t="s">
        <v>82</v>
      </c>
      <c r="C42" s="48" t="s">
        <v>168</v>
      </c>
      <c r="D42" s="45" t="s">
        <v>83</v>
      </c>
      <c r="E42" s="52">
        <v>18</v>
      </c>
      <c r="F42" s="50">
        <v>237.13</v>
      </c>
      <c r="G42" s="50">
        <v>49.17</v>
      </c>
      <c r="H42" s="50">
        <v>28.25</v>
      </c>
      <c r="I42" s="51"/>
      <c r="J42" s="51">
        <v>4268</v>
      </c>
      <c r="K42" s="51">
        <v>885</v>
      </c>
      <c r="L42" s="51">
        <v>509</v>
      </c>
      <c r="M42" s="51"/>
      <c r="N42" s="51">
        <v>3.52</v>
      </c>
      <c r="O42" s="51">
        <v>63.36</v>
      </c>
      <c r="P42" s="51"/>
      <c r="Q42" s="51"/>
    </row>
    <row r="43" spans="1:17" ht="36" x14ac:dyDescent="0.2">
      <c r="A43" s="46" t="s">
        <v>84</v>
      </c>
      <c r="B43" s="47" t="s">
        <v>85</v>
      </c>
      <c r="C43" s="48" t="s">
        <v>86</v>
      </c>
      <c r="D43" s="45" t="s">
        <v>87</v>
      </c>
      <c r="E43" s="52">
        <v>27.5</v>
      </c>
      <c r="F43" s="50">
        <v>97.07</v>
      </c>
      <c r="G43" s="51"/>
      <c r="H43" s="51"/>
      <c r="I43" s="51"/>
      <c r="J43" s="51">
        <v>2669</v>
      </c>
      <c r="K43" s="51"/>
      <c r="L43" s="51"/>
      <c r="M43" s="51"/>
      <c r="N43" s="51"/>
      <c r="O43" s="51"/>
      <c r="P43" s="51"/>
      <c r="Q43" s="51"/>
    </row>
    <row r="44" spans="1:17" ht="36" x14ac:dyDescent="0.2">
      <c r="A44" s="46" t="s">
        <v>88</v>
      </c>
      <c r="B44" s="47" t="s">
        <v>89</v>
      </c>
      <c r="C44" s="48" t="s">
        <v>90</v>
      </c>
      <c r="D44" s="45" t="s">
        <v>87</v>
      </c>
      <c r="E44" s="52">
        <v>33</v>
      </c>
      <c r="F44" s="50">
        <v>51.91</v>
      </c>
      <c r="G44" s="51"/>
      <c r="H44" s="51"/>
      <c r="I44" s="51"/>
      <c r="J44" s="51">
        <v>1713</v>
      </c>
      <c r="K44" s="51"/>
      <c r="L44" s="51"/>
      <c r="M44" s="51"/>
      <c r="N44" s="51"/>
      <c r="O44" s="51"/>
      <c r="P44" s="51"/>
      <c r="Q44" s="51"/>
    </row>
    <row r="45" spans="1:17" ht="36" x14ac:dyDescent="0.2">
      <c r="A45" s="46" t="s">
        <v>91</v>
      </c>
      <c r="B45" s="47" t="s">
        <v>92</v>
      </c>
      <c r="C45" s="48" t="s">
        <v>93</v>
      </c>
      <c r="D45" s="45" t="s">
        <v>87</v>
      </c>
      <c r="E45" s="52">
        <v>38.5</v>
      </c>
      <c r="F45" s="50">
        <v>46.42</v>
      </c>
      <c r="G45" s="51"/>
      <c r="H45" s="51"/>
      <c r="I45" s="51"/>
      <c r="J45" s="51">
        <v>1787</v>
      </c>
      <c r="K45" s="51"/>
      <c r="L45" s="51"/>
      <c r="M45" s="51"/>
      <c r="N45" s="51"/>
      <c r="O45" s="51"/>
      <c r="P45" s="51"/>
      <c r="Q45" s="51"/>
    </row>
    <row r="46" spans="1:17" ht="36" x14ac:dyDescent="0.2">
      <c r="A46" s="46" t="s">
        <v>94</v>
      </c>
      <c r="B46" s="47" t="s">
        <v>95</v>
      </c>
      <c r="C46" s="48" t="s">
        <v>96</v>
      </c>
      <c r="D46" s="45" t="s">
        <v>87</v>
      </c>
      <c r="E46" s="52">
        <v>99</v>
      </c>
      <c r="F46" s="50">
        <v>35.869999999999997</v>
      </c>
      <c r="G46" s="51"/>
      <c r="H46" s="51"/>
      <c r="I46" s="51"/>
      <c r="J46" s="51">
        <v>3551</v>
      </c>
      <c r="K46" s="51"/>
      <c r="L46" s="51"/>
      <c r="M46" s="51"/>
      <c r="N46" s="51"/>
      <c r="O46" s="51"/>
      <c r="P46" s="51"/>
      <c r="Q46" s="51"/>
    </row>
    <row r="47" spans="1:17" ht="48" x14ac:dyDescent="0.2">
      <c r="A47" s="46" t="s">
        <v>97</v>
      </c>
      <c r="B47" s="47" t="s">
        <v>98</v>
      </c>
      <c r="C47" s="48" t="s">
        <v>169</v>
      </c>
      <c r="D47" s="45" t="s">
        <v>99</v>
      </c>
      <c r="E47" s="52">
        <v>1.6E-2</v>
      </c>
      <c r="F47" s="50">
        <v>9627.5300000000007</v>
      </c>
      <c r="G47" s="50">
        <v>1978.2</v>
      </c>
      <c r="H47" s="50">
        <v>4648.3500000000004</v>
      </c>
      <c r="I47" s="50">
        <v>342.54</v>
      </c>
      <c r="J47" s="51">
        <v>154</v>
      </c>
      <c r="K47" s="51">
        <v>32</v>
      </c>
      <c r="L47" s="51">
        <v>74</v>
      </c>
      <c r="M47" s="51">
        <v>5</v>
      </c>
      <c r="N47" s="51">
        <v>180</v>
      </c>
      <c r="O47" s="51">
        <v>2.88</v>
      </c>
      <c r="P47" s="51">
        <v>18</v>
      </c>
      <c r="Q47" s="51">
        <v>0.28999999999999998</v>
      </c>
    </row>
    <row r="48" spans="1:17" ht="31.5" x14ac:dyDescent="0.2">
      <c r="A48" s="46" t="s">
        <v>100</v>
      </c>
      <c r="B48" s="47" t="s">
        <v>101</v>
      </c>
      <c r="C48" s="48" t="s">
        <v>102</v>
      </c>
      <c r="D48" s="45" t="s">
        <v>103</v>
      </c>
      <c r="E48" s="49">
        <v>1.6319999999999999</v>
      </c>
      <c r="F48" s="50">
        <v>562.22</v>
      </c>
      <c r="G48" s="51"/>
      <c r="H48" s="51"/>
      <c r="I48" s="51"/>
      <c r="J48" s="51">
        <v>918</v>
      </c>
      <c r="K48" s="51"/>
      <c r="L48" s="51"/>
      <c r="M48" s="51"/>
      <c r="N48" s="51"/>
      <c r="O48" s="51"/>
      <c r="P48" s="51"/>
      <c r="Q48" s="51"/>
    </row>
    <row r="49" spans="1:17" ht="43.5" x14ac:dyDescent="0.2">
      <c r="A49" s="46" t="s">
        <v>104</v>
      </c>
      <c r="B49" s="47" t="s">
        <v>105</v>
      </c>
      <c r="C49" s="48" t="s">
        <v>170</v>
      </c>
      <c r="D49" s="45" t="s">
        <v>106</v>
      </c>
      <c r="E49" s="52">
        <v>0.1</v>
      </c>
      <c r="F49" s="50">
        <v>834.92</v>
      </c>
      <c r="G49" s="50">
        <v>159.30000000000001</v>
      </c>
      <c r="H49" s="50">
        <v>20.3</v>
      </c>
      <c r="I49" s="50">
        <v>0.28000000000000003</v>
      </c>
      <c r="J49" s="51">
        <v>83</v>
      </c>
      <c r="K49" s="51">
        <v>16</v>
      </c>
      <c r="L49" s="51">
        <v>2</v>
      </c>
      <c r="M49" s="51"/>
      <c r="N49" s="51">
        <v>10.62</v>
      </c>
      <c r="O49" s="51">
        <v>1.06</v>
      </c>
      <c r="P49" s="51">
        <v>0.02</v>
      </c>
      <c r="Q49" s="51"/>
    </row>
    <row r="50" spans="1:17" ht="36" x14ac:dyDescent="0.2">
      <c r="A50" s="46" t="s">
        <v>107</v>
      </c>
      <c r="B50" s="47" t="s">
        <v>108</v>
      </c>
      <c r="C50" s="48" t="s">
        <v>109</v>
      </c>
      <c r="D50" s="45" t="s">
        <v>106</v>
      </c>
      <c r="E50" s="52">
        <v>0.1</v>
      </c>
      <c r="F50" s="50">
        <v>398.88</v>
      </c>
      <c r="G50" s="50">
        <v>46.9</v>
      </c>
      <c r="H50" s="50">
        <v>13.3</v>
      </c>
      <c r="I50" s="50">
        <v>0.14000000000000001</v>
      </c>
      <c r="J50" s="51">
        <v>40</v>
      </c>
      <c r="K50" s="51">
        <v>5</v>
      </c>
      <c r="L50" s="51">
        <v>1</v>
      </c>
      <c r="M50" s="51"/>
      <c r="N50" s="51">
        <v>3.67</v>
      </c>
      <c r="O50" s="51">
        <v>0.37</v>
      </c>
      <c r="P50" s="51">
        <v>0.01</v>
      </c>
      <c r="Q50" s="51"/>
    </row>
    <row r="51" spans="1:17" ht="36" x14ac:dyDescent="0.2">
      <c r="A51" s="46" t="s">
        <v>110</v>
      </c>
      <c r="B51" s="47" t="s">
        <v>111</v>
      </c>
      <c r="C51" s="48" t="s">
        <v>112</v>
      </c>
      <c r="D51" s="45" t="s">
        <v>113</v>
      </c>
      <c r="E51" s="52">
        <v>0.1072</v>
      </c>
      <c r="F51" s="50">
        <v>1711.14</v>
      </c>
      <c r="G51" s="50">
        <v>1025.21</v>
      </c>
      <c r="H51" s="50">
        <v>386.58</v>
      </c>
      <c r="I51" s="50">
        <v>2.09</v>
      </c>
      <c r="J51" s="51">
        <v>183</v>
      </c>
      <c r="K51" s="51">
        <v>110</v>
      </c>
      <c r="L51" s="51">
        <v>41</v>
      </c>
      <c r="M51" s="51"/>
      <c r="N51" s="51">
        <v>80.22</v>
      </c>
      <c r="O51" s="51">
        <v>8.6</v>
      </c>
      <c r="P51" s="51">
        <v>0.11</v>
      </c>
      <c r="Q51" s="51">
        <v>0.01</v>
      </c>
    </row>
    <row r="52" spans="1:17" ht="52.5" customHeight="1" x14ac:dyDescent="0.2">
      <c r="A52" s="46" t="s">
        <v>114</v>
      </c>
      <c r="B52" s="47" t="s">
        <v>115</v>
      </c>
      <c r="C52" s="48" t="s">
        <v>116</v>
      </c>
      <c r="D52" s="45" t="s">
        <v>117</v>
      </c>
      <c r="E52" s="49">
        <v>0.1072</v>
      </c>
      <c r="F52" s="50">
        <v>11650.16</v>
      </c>
      <c r="G52" s="51"/>
      <c r="H52" s="51"/>
      <c r="I52" s="51"/>
      <c r="J52" s="51">
        <v>1249</v>
      </c>
      <c r="K52" s="51"/>
      <c r="L52" s="51"/>
      <c r="M52" s="51"/>
      <c r="N52" s="51"/>
      <c r="O52" s="51"/>
      <c r="P52" s="51"/>
      <c r="Q52" s="51"/>
    </row>
    <row r="53" spans="1:17" ht="48" x14ac:dyDescent="0.2">
      <c r="A53" s="46" t="s">
        <v>118</v>
      </c>
      <c r="B53" s="47" t="s">
        <v>119</v>
      </c>
      <c r="C53" s="48" t="s">
        <v>120</v>
      </c>
      <c r="D53" s="45" t="s">
        <v>50</v>
      </c>
      <c r="E53" s="52">
        <v>0.2</v>
      </c>
      <c r="F53" s="50">
        <v>179.06</v>
      </c>
      <c r="G53" s="50">
        <v>82.16</v>
      </c>
      <c r="H53" s="50">
        <v>15.29</v>
      </c>
      <c r="I53" s="51"/>
      <c r="J53" s="51">
        <v>36</v>
      </c>
      <c r="K53" s="51">
        <v>16</v>
      </c>
      <c r="L53" s="51">
        <v>3</v>
      </c>
      <c r="M53" s="51"/>
      <c r="N53" s="51">
        <v>5.01</v>
      </c>
      <c r="O53" s="51">
        <v>1</v>
      </c>
      <c r="P53" s="51"/>
      <c r="Q53" s="51"/>
    </row>
    <row r="54" spans="1:17" ht="48" x14ac:dyDescent="0.2">
      <c r="A54" s="46" t="s">
        <v>121</v>
      </c>
      <c r="B54" s="47" t="s">
        <v>122</v>
      </c>
      <c r="C54" s="48" t="s">
        <v>123</v>
      </c>
      <c r="D54" s="45" t="s">
        <v>50</v>
      </c>
      <c r="E54" s="52">
        <v>0.54</v>
      </c>
      <c r="F54" s="50">
        <v>118.06</v>
      </c>
      <c r="G54" s="50">
        <v>82.16</v>
      </c>
      <c r="H54" s="50">
        <v>15.29</v>
      </c>
      <c r="I54" s="51"/>
      <c r="J54" s="51">
        <v>64</v>
      </c>
      <c r="K54" s="51">
        <v>44</v>
      </c>
      <c r="L54" s="51">
        <v>8</v>
      </c>
      <c r="M54" s="51"/>
      <c r="N54" s="51">
        <v>5.01</v>
      </c>
      <c r="O54" s="51">
        <v>2.71</v>
      </c>
      <c r="P54" s="51"/>
      <c r="Q54" s="51"/>
    </row>
    <row r="55" spans="1:17" ht="48" x14ac:dyDescent="0.2">
      <c r="A55" s="46" t="s">
        <v>124</v>
      </c>
      <c r="B55" s="47" t="s">
        <v>125</v>
      </c>
      <c r="C55" s="48" t="s">
        <v>126</v>
      </c>
      <c r="D55" s="45" t="s">
        <v>50</v>
      </c>
      <c r="E55" s="52">
        <v>0.88</v>
      </c>
      <c r="F55" s="50">
        <v>104.4</v>
      </c>
      <c r="G55" s="50">
        <v>82.16</v>
      </c>
      <c r="H55" s="50">
        <v>15.29</v>
      </c>
      <c r="I55" s="51"/>
      <c r="J55" s="51">
        <v>92</v>
      </c>
      <c r="K55" s="51">
        <v>72</v>
      </c>
      <c r="L55" s="51">
        <v>13</v>
      </c>
      <c r="M55" s="51"/>
      <c r="N55" s="51">
        <v>5.01</v>
      </c>
      <c r="O55" s="51">
        <v>4.41</v>
      </c>
      <c r="P55" s="51"/>
      <c r="Q55" s="51"/>
    </row>
    <row r="56" spans="1:17" ht="15" customHeight="1" x14ac:dyDescent="0.2">
      <c r="A56" s="72" t="s">
        <v>127</v>
      </c>
      <c r="B56" s="66"/>
      <c r="C56" s="66"/>
      <c r="D56" s="66"/>
      <c r="E56" s="66"/>
      <c r="F56" s="66"/>
      <c r="G56" s="66"/>
      <c r="H56" s="66"/>
      <c r="I56" s="66"/>
      <c r="J56" s="53">
        <v>657169</v>
      </c>
      <c r="K56" s="51"/>
      <c r="L56" s="51"/>
      <c r="M56" s="51"/>
      <c r="N56" s="51"/>
      <c r="O56" s="53">
        <v>254.25</v>
      </c>
      <c r="P56" s="51"/>
      <c r="Q56" s="53">
        <v>4.66</v>
      </c>
    </row>
    <row r="57" spans="1:17" ht="19.149999999999999" customHeight="1" x14ac:dyDescent="0.2">
      <c r="A57" s="65" t="s">
        <v>128</v>
      </c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</row>
    <row r="58" spans="1:17" ht="24" x14ac:dyDescent="0.2">
      <c r="A58" s="54" t="s">
        <v>131</v>
      </c>
      <c r="B58" s="47" t="s">
        <v>129</v>
      </c>
      <c r="C58" s="48" t="s">
        <v>171</v>
      </c>
      <c r="D58" s="45" t="s">
        <v>130</v>
      </c>
      <c r="E58" s="49">
        <v>1</v>
      </c>
      <c r="F58" s="50" t="s">
        <v>132</v>
      </c>
      <c r="G58" s="51"/>
      <c r="H58" s="51"/>
      <c r="I58" s="51"/>
      <c r="J58" s="51">
        <v>478448</v>
      </c>
      <c r="K58" s="51"/>
      <c r="L58" s="51"/>
      <c r="M58" s="51"/>
      <c r="N58" s="51"/>
      <c r="O58" s="51"/>
      <c r="P58" s="51"/>
      <c r="Q58" s="51"/>
    </row>
    <row r="59" spans="1:17" ht="15" x14ac:dyDescent="0.2">
      <c r="A59" s="72" t="s">
        <v>133</v>
      </c>
      <c r="B59" s="66"/>
      <c r="C59" s="66"/>
      <c r="D59" s="66"/>
      <c r="E59" s="66"/>
      <c r="F59" s="66"/>
      <c r="G59" s="66"/>
      <c r="H59" s="66"/>
      <c r="I59" s="66"/>
      <c r="J59" s="35">
        <v>2315688</v>
      </c>
      <c r="K59" s="34"/>
      <c r="L59" s="34"/>
      <c r="M59" s="34"/>
      <c r="N59" s="34"/>
      <c r="O59" s="34"/>
      <c r="P59" s="34"/>
      <c r="Q59" s="34"/>
    </row>
    <row r="60" spans="1:17" ht="15" x14ac:dyDescent="0.2">
      <c r="A60" s="73" t="s">
        <v>134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</row>
    <row r="61" spans="1:17" ht="15" x14ac:dyDescent="0.2">
      <c r="A61" s="75" t="s">
        <v>135</v>
      </c>
      <c r="B61" s="66"/>
      <c r="C61" s="66"/>
      <c r="D61" s="66"/>
      <c r="E61" s="66"/>
      <c r="F61" s="66"/>
      <c r="G61" s="66"/>
      <c r="H61" s="66"/>
      <c r="I61" s="66"/>
      <c r="J61" s="37">
        <v>546934</v>
      </c>
      <c r="K61" s="33">
        <v>3477</v>
      </c>
      <c r="L61" s="33">
        <v>1647</v>
      </c>
      <c r="M61" s="33">
        <v>78</v>
      </c>
      <c r="N61" s="34"/>
      <c r="O61" s="33">
        <v>254.25</v>
      </c>
      <c r="P61" s="34"/>
      <c r="Q61" s="33">
        <v>4.66</v>
      </c>
    </row>
    <row r="62" spans="1:17" ht="15" x14ac:dyDescent="0.2">
      <c r="A62" s="75" t="s">
        <v>136</v>
      </c>
      <c r="B62" s="66"/>
      <c r="C62" s="66"/>
      <c r="D62" s="66"/>
      <c r="E62" s="66"/>
      <c r="F62" s="66"/>
      <c r="G62" s="66"/>
      <c r="H62" s="66"/>
      <c r="I62" s="66"/>
      <c r="J62" s="37">
        <f>3995*0.9</f>
        <v>3595.5</v>
      </c>
      <c r="K62" s="34"/>
      <c r="L62" s="34"/>
      <c r="M62" s="34"/>
      <c r="N62" s="34"/>
      <c r="O62" s="34"/>
      <c r="P62" s="34"/>
      <c r="Q62" s="34"/>
    </row>
    <row r="63" spans="1:17" ht="15" x14ac:dyDescent="0.2">
      <c r="A63" s="75" t="s">
        <v>137</v>
      </c>
      <c r="B63" s="66"/>
      <c r="C63" s="66"/>
      <c r="D63" s="66"/>
      <c r="E63" s="66"/>
      <c r="F63" s="66"/>
      <c r="G63" s="66"/>
      <c r="H63" s="66"/>
      <c r="I63" s="66"/>
      <c r="J63" s="37">
        <f>2710*0.7</f>
        <v>1896.9999999999998</v>
      </c>
      <c r="K63" s="34"/>
      <c r="L63" s="34"/>
      <c r="M63" s="34"/>
      <c r="N63" s="34"/>
      <c r="O63" s="34"/>
      <c r="P63" s="34"/>
      <c r="Q63" s="34"/>
    </row>
    <row r="64" spans="1:17" ht="15" x14ac:dyDescent="0.2">
      <c r="A64" s="72" t="s">
        <v>138</v>
      </c>
      <c r="B64" s="66"/>
      <c r="C64" s="66"/>
      <c r="D64" s="66"/>
      <c r="E64" s="66"/>
      <c r="F64" s="66"/>
      <c r="G64" s="66"/>
      <c r="H64" s="66"/>
      <c r="I64" s="66"/>
      <c r="J64" s="55">
        <f>SUM(J61:J63)</f>
        <v>552426.5</v>
      </c>
      <c r="K64" s="34"/>
      <c r="L64" s="34"/>
      <c r="M64" s="34"/>
      <c r="N64" s="34"/>
      <c r="O64" s="34"/>
      <c r="P64" s="34"/>
      <c r="Q64" s="34"/>
    </row>
    <row r="65" spans="1:17" ht="15" x14ac:dyDescent="0.2">
      <c r="A65" s="75" t="s">
        <v>172</v>
      </c>
      <c r="B65" s="66"/>
      <c r="C65" s="66"/>
      <c r="D65" s="66"/>
      <c r="E65" s="66"/>
      <c r="F65" s="66"/>
      <c r="G65" s="66"/>
      <c r="H65" s="66"/>
      <c r="I65" s="66"/>
      <c r="J65" s="55">
        <v>73978.5</v>
      </c>
      <c r="K65" s="34"/>
      <c r="L65" s="34"/>
      <c r="M65" s="34"/>
      <c r="N65" s="34"/>
      <c r="O65" s="34"/>
      <c r="P65" s="34"/>
      <c r="Q65" s="34"/>
    </row>
    <row r="66" spans="1:17" s="58" customFormat="1" ht="26.1" hidden="1" customHeight="1" x14ac:dyDescent="0.2">
      <c r="A66" s="76" t="s">
        <v>139</v>
      </c>
      <c r="B66" s="77"/>
      <c r="C66" s="77"/>
      <c r="D66" s="77"/>
      <c r="E66" s="77"/>
      <c r="F66" s="77"/>
      <c r="G66" s="77"/>
      <c r="H66" s="77"/>
      <c r="I66" s="77"/>
      <c r="J66" s="56">
        <v>56080</v>
      </c>
      <c r="K66" s="57"/>
      <c r="L66" s="57"/>
      <c r="M66" s="57"/>
      <c r="N66" s="57"/>
      <c r="O66" s="56">
        <v>143.47999999999999</v>
      </c>
      <c r="P66" s="57"/>
      <c r="Q66" s="56">
        <v>0.56999999999999995</v>
      </c>
    </row>
    <row r="67" spans="1:17" s="58" customFormat="1" ht="15" hidden="1" x14ac:dyDescent="0.2">
      <c r="A67" s="76" t="s">
        <v>140</v>
      </c>
      <c r="B67" s="77"/>
      <c r="C67" s="77"/>
      <c r="D67" s="77"/>
      <c r="E67" s="77"/>
      <c r="F67" s="77"/>
      <c r="G67" s="77"/>
      <c r="H67" s="77"/>
      <c r="I67" s="77"/>
      <c r="J67" s="56">
        <v>15493</v>
      </c>
      <c r="K67" s="57"/>
      <c r="L67" s="57"/>
      <c r="M67" s="57"/>
      <c r="N67" s="57"/>
      <c r="O67" s="56">
        <v>63.36</v>
      </c>
      <c r="P67" s="57"/>
      <c r="Q67" s="57"/>
    </row>
    <row r="68" spans="1:17" s="58" customFormat="1" ht="15" hidden="1" x14ac:dyDescent="0.2">
      <c r="A68" s="76" t="s">
        <v>141</v>
      </c>
      <c r="B68" s="77"/>
      <c r="C68" s="77"/>
      <c r="D68" s="77"/>
      <c r="E68" s="77"/>
      <c r="F68" s="77"/>
      <c r="G68" s="77"/>
      <c r="H68" s="77"/>
      <c r="I68" s="77"/>
      <c r="J68" s="56">
        <v>1135</v>
      </c>
      <c r="K68" s="57"/>
      <c r="L68" s="57"/>
      <c r="M68" s="57"/>
      <c r="N68" s="57"/>
      <c r="O68" s="56">
        <v>2.88</v>
      </c>
      <c r="P68" s="57"/>
      <c r="Q68" s="56">
        <v>0.28999999999999998</v>
      </c>
    </row>
    <row r="69" spans="1:17" s="58" customFormat="1" ht="15" hidden="1" x14ac:dyDescent="0.2">
      <c r="A69" s="76" t="s">
        <v>142</v>
      </c>
      <c r="B69" s="77"/>
      <c r="C69" s="77"/>
      <c r="D69" s="77"/>
      <c r="E69" s="77"/>
      <c r="F69" s="77"/>
      <c r="G69" s="77"/>
      <c r="H69" s="77"/>
      <c r="I69" s="77"/>
      <c r="J69" s="56">
        <v>157</v>
      </c>
      <c r="K69" s="57"/>
      <c r="L69" s="57"/>
      <c r="M69" s="57"/>
      <c r="N69" s="57"/>
      <c r="O69" s="56">
        <v>1.43</v>
      </c>
      <c r="P69" s="57"/>
      <c r="Q69" s="57"/>
    </row>
    <row r="70" spans="1:17" s="58" customFormat="1" ht="15" hidden="1" x14ac:dyDescent="0.2">
      <c r="A70" s="76" t="s">
        <v>143</v>
      </c>
      <c r="B70" s="77"/>
      <c r="C70" s="77"/>
      <c r="D70" s="77"/>
      <c r="E70" s="77"/>
      <c r="F70" s="77"/>
      <c r="G70" s="77"/>
      <c r="H70" s="77"/>
      <c r="I70" s="77"/>
      <c r="J70" s="56">
        <v>376</v>
      </c>
      <c r="K70" s="57"/>
      <c r="L70" s="57"/>
      <c r="M70" s="57"/>
      <c r="N70" s="57"/>
      <c r="O70" s="56">
        <v>8.6</v>
      </c>
      <c r="P70" s="57"/>
      <c r="Q70" s="56">
        <v>0.01</v>
      </c>
    </row>
    <row r="71" spans="1:17" s="58" customFormat="1" ht="15" hidden="1" x14ac:dyDescent="0.2">
      <c r="A71" s="76" t="s">
        <v>144</v>
      </c>
      <c r="B71" s="77"/>
      <c r="C71" s="77"/>
      <c r="D71" s="77"/>
      <c r="E71" s="77"/>
      <c r="F71" s="77"/>
      <c r="G71" s="77"/>
      <c r="H71" s="77"/>
      <c r="I71" s="77"/>
      <c r="J71" s="56">
        <v>73241</v>
      </c>
      <c r="K71" s="57"/>
      <c r="L71" s="57"/>
      <c r="M71" s="57"/>
      <c r="N71" s="57"/>
      <c r="O71" s="56">
        <v>219.75</v>
      </c>
      <c r="P71" s="57"/>
      <c r="Q71" s="56">
        <v>0.87</v>
      </c>
    </row>
    <row r="72" spans="1:17" s="58" customFormat="1" ht="15" hidden="1" x14ac:dyDescent="0.2">
      <c r="A72" s="76" t="s">
        <v>145</v>
      </c>
      <c r="B72" s="77"/>
      <c r="C72" s="77"/>
      <c r="D72" s="77"/>
      <c r="E72" s="77"/>
      <c r="F72" s="77"/>
      <c r="G72" s="77"/>
      <c r="H72" s="77"/>
      <c r="I72" s="77"/>
      <c r="J72" s="56">
        <v>640126</v>
      </c>
      <c r="K72" s="57"/>
      <c r="L72" s="57"/>
      <c r="M72" s="57"/>
      <c r="N72" s="57"/>
      <c r="O72" s="56">
        <v>219.75</v>
      </c>
      <c r="P72" s="57"/>
      <c r="Q72" s="56">
        <v>0.87</v>
      </c>
    </row>
    <row r="73" spans="1:17" s="58" customFormat="1" ht="15" hidden="1" x14ac:dyDescent="0.2">
      <c r="A73" s="76" t="s">
        <v>146</v>
      </c>
      <c r="B73" s="77"/>
      <c r="C73" s="77"/>
      <c r="D73" s="77"/>
      <c r="E73" s="77"/>
      <c r="F73" s="77"/>
      <c r="G73" s="77"/>
      <c r="H73" s="77"/>
      <c r="I73" s="77"/>
      <c r="J73" s="57"/>
      <c r="K73" s="57"/>
      <c r="L73" s="57"/>
      <c r="M73" s="57"/>
      <c r="N73" s="57"/>
      <c r="O73" s="57"/>
      <c r="P73" s="57"/>
      <c r="Q73" s="57"/>
    </row>
    <row r="74" spans="1:17" s="58" customFormat="1" ht="15" hidden="1" x14ac:dyDescent="0.2">
      <c r="A74" s="76" t="s">
        <v>147</v>
      </c>
      <c r="B74" s="77"/>
      <c r="C74" s="77"/>
      <c r="D74" s="77"/>
      <c r="E74" s="77"/>
      <c r="F74" s="77"/>
      <c r="G74" s="77"/>
      <c r="H74" s="77"/>
      <c r="I74" s="77"/>
      <c r="J74" s="56">
        <v>1950</v>
      </c>
      <c r="K74" s="57"/>
      <c r="L74" s="57"/>
      <c r="M74" s="57"/>
      <c r="N74" s="57"/>
      <c r="O74" s="56">
        <v>34.5</v>
      </c>
      <c r="P74" s="57"/>
      <c r="Q74" s="56">
        <v>3.79</v>
      </c>
    </row>
    <row r="75" spans="1:17" s="58" customFormat="1" ht="15" hidden="1" x14ac:dyDescent="0.2">
      <c r="A75" s="76" t="s">
        <v>144</v>
      </c>
      <c r="B75" s="77"/>
      <c r="C75" s="77"/>
      <c r="D75" s="77"/>
      <c r="E75" s="77"/>
      <c r="F75" s="77"/>
      <c r="G75" s="77"/>
      <c r="H75" s="77"/>
      <c r="I75" s="77"/>
      <c r="J75" s="56">
        <v>1950</v>
      </c>
      <c r="K75" s="57"/>
      <c r="L75" s="57"/>
      <c r="M75" s="57"/>
      <c r="N75" s="57"/>
      <c r="O75" s="56">
        <v>34.5</v>
      </c>
      <c r="P75" s="57"/>
      <c r="Q75" s="56">
        <v>3.79</v>
      </c>
    </row>
    <row r="76" spans="1:17" ht="15" x14ac:dyDescent="0.2">
      <c r="A76" s="75" t="s">
        <v>145</v>
      </c>
      <c r="B76" s="66"/>
      <c r="C76" s="66"/>
      <c r="D76" s="66"/>
      <c r="E76" s="66"/>
      <c r="F76" s="66"/>
      <c r="G76" s="66"/>
      <c r="H76" s="66"/>
      <c r="I76" s="66"/>
      <c r="J76" s="33">
        <f>73978.5*8.74</f>
        <v>646572.09</v>
      </c>
      <c r="K76" s="34"/>
      <c r="L76" s="34"/>
      <c r="M76" s="34"/>
      <c r="N76" s="34"/>
      <c r="O76" s="33">
        <v>34.5</v>
      </c>
      <c r="P76" s="34"/>
      <c r="Q76" s="33">
        <v>3.79</v>
      </c>
    </row>
    <row r="77" spans="1:17" ht="15" x14ac:dyDescent="0.2">
      <c r="A77" s="75" t="s">
        <v>148</v>
      </c>
      <c r="B77" s="66"/>
      <c r="C77" s="66"/>
      <c r="D77" s="66"/>
      <c r="E77" s="66"/>
      <c r="F77" s="66"/>
      <c r="G77" s="66"/>
      <c r="H77" s="66"/>
      <c r="I77" s="66"/>
      <c r="J77" s="34"/>
      <c r="K77" s="34"/>
      <c r="L77" s="34"/>
      <c r="M77" s="34"/>
      <c r="N77" s="34"/>
      <c r="O77" s="34"/>
      <c r="P77" s="34"/>
      <c r="Q77" s="34"/>
    </row>
    <row r="78" spans="1:17" ht="15" x14ac:dyDescent="0.2">
      <c r="A78" s="75" t="s">
        <v>149</v>
      </c>
      <c r="B78" s="66"/>
      <c r="C78" s="66"/>
      <c r="D78" s="66"/>
      <c r="E78" s="66"/>
      <c r="F78" s="66"/>
      <c r="G78" s="66"/>
      <c r="H78" s="66"/>
      <c r="I78" s="66"/>
      <c r="J78" s="33">
        <v>478448</v>
      </c>
      <c r="K78" s="34"/>
      <c r="L78" s="34"/>
      <c r="M78" s="34"/>
      <c r="N78" s="34"/>
      <c r="O78" s="34"/>
      <c r="P78" s="34"/>
      <c r="Q78" s="34"/>
    </row>
    <row r="79" spans="1:17" ht="15" x14ac:dyDescent="0.2">
      <c r="A79" s="75" t="s">
        <v>144</v>
      </c>
      <c r="B79" s="66"/>
      <c r="C79" s="66"/>
      <c r="D79" s="66"/>
      <c r="E79" s="66"/>
      <c r="F79" s="66"/>
      <c r="G79" s="66"/>
      <c r="H79" s="66"/>
      <c r="I79" s="66"/>
      <c r="J79" s="33">
        <v>478448</v>
      </c>
      <c r="K79" s="34"/>
      <c r="L79" s="34"/>
      <c r="M79" s="34"/>
      <c r="N79" s="34"/>
      <c r="O79" s="34"/>
      <c r="P79" s="34"/>
      <c r="Q79" s="34"/>
    </row>
    <row r="80" spans="1:17" ht="15" x14ac:dyDescent="0.2">
      <c r="A80" s="75" t="s">
        <v>150</v>
      </c>
      <c r="B80" s="66"/>
      <c r="C80" s="66"/>
      <c r="D80" s="66"/>
      <c r="E80" s="66"/>
      <c r="F80" s="66"/>
      <c r="G80" s="66"/>
      <c r="H80" s="66"/>
      <c r="I80" s="66"/>
      <c r="J80" s="33">
        <v>2315688</v>
      </c>
      <c r="K80" s="34"/>
      <c r="L80" s="34"/>
      <c r="M80" s="34"/>
      <c r="N80" s="34"/>
      <c r="O80" s="34"/>
      <c r="P80" s="34"/>
      <c r="Q80" s="34"/>
    </row>
    <row r="81" spans="1:17" ht="15" x14ac:dyDescent="0.2">
      <c r="A81" s="75" t="s">
        <v>151</v>
      </c>
      <c r="B81" s="66"/>
      <c r="C81" s="66"/>
      <c r="D81" s="66"/>
      <c r="E81" s="66"/>
      <c r="F81" s="66"/>
      <c r="G81" s="66"/>
      <c r="H81" s="66"/>
      <c r="I81" s="66"/>
      <c r="J81" s="33">
        <f>J76+J80</f>
        <v>2962260.09</v>
      </c>
      <c r="K81" s="34"/>
      <c r="L81" s="34"/>
      <c r="M81" s="34"/>
      <c r="N81" s="34"/>
      <c r="O81" s="33">
        <v>254.25</v>
      </c>
      <c r="P81" s="34"/>
      <c r="Q81" s="33">
        <v>4.66</v>
      </c>
    </row>
    <row r="82" spans="1:17" ht="15" x14ac:dyDescent="0.2">
      <c r="A82" s="75" t="s">
        <v>152</v>
      </c>
      <c r="B82" s="66"/>
      <c r="C82" s="66"/>
      <c r="D82" s="66"/>
      <c r="E82" s="66"/>
      <c r="F82" s="66"/>
      <c r="G82" s="66"/>
      <c r="H82" s="66"/>
      <c r="I82" s="66"/>
      <c r="J82" s="34"/>
      <c r="K82" s="34"/>
      <c r="L82" s="34"/>
      <c r="M82" s="34"/>
      <c r="N82" s="34"/>
      <c r="O82" s="34"/>
      <c r="P82" s="34"/>
      <c r="Q82" s="34"/>
    </row>
    <row r="83" spans="1:17" ht="15" x14ac:dyDescent="0.2">
      <c r="A83" s="75" t="s">
        <v>153</v>
      </c>
      <c r="B83" s="66"/>
      <c r="C83" s="66"/>
      <c r="D83" s="66"/>
      <c r="E83" s="66"/>
      <c r="F83" s="66"/>
      <c r="G83" s="66"/>
      <c r="H83" s="66"/>
      <c r="I83" s="66"/>
      <c r="J83" s="33">
        <v>63362</v>
      </c>
      <c r="K83" s="34"/>
      <c r="L83" s="34"/>
      <c r="M83" s="34"/>
      <c r="N83" s="34"/>
      <c r="O83" s="34"/>
      <c r="P83" s="34"/>
      <c r="Q83" s="34"/>
    </row>
    <row r="84" spans="1:17" ht="15" x14ac:dyDescent="0.2">
      <c r="A84" s="75" t="s">
        <v>154</v>
      </c>
      <c r="B84" s="66"/>
      <c r="C84" s="66"/>
      <c r="D84" s="66"/>
      <c r="E84" s="66"/>
      <c r="F84" s="66"/>
      <c r="G84" s="66"/>
      <c r="H84" s="66"/>
      <c r="I84" s="66"/>
      <c r="J84" s="33">
        <v>1647</v>
      </c>
      <c r="K84" s="34"/>
      <c r="L84" s="34"/>
      <c r="M84" s="34"/>
      <c r="N84" s="34"/>
      <c r="O84" s="34"/>
      <c r="P84" s="34"/>
      <c r="Q84" s="34"/>
    </row>
    <row r="85" spans="1:17" ht="15" x14ac:dyDescent="0.2">
      <c r="A85" s="75" t="s">
        <v>155</v>
      </c>
      <c r="B85" s="66"/>
      <c r="C85" s="66"/>
      <c r="D85" s="66"/>
      <c r="E85" s="66"/>
      <c r="F85" s="66"/>
      <c r="G85" s="66"/>
      <c r="H85" s="66"/>
      <c r="I85" s="66"/>
      <c r="J85" s="33">
        <v>3555</v>
      </c>
      <c r="K85" s="34"/>
      <c r="L85" s="34"/>
      <c r="M85" s="34"/>
      <c r="N85" s="34"/>
      <c r="O85" s="34"/>
      <c r="P85" s="34"/>
      <c r="Q85" s="34"/>
    </row>
    <row r="86" spans="1:17" ht="15" x14ac:dyDescent="0.2">
      <c r="A86" s="75" t="s">
        <v>156</v>
      </c>
      <c r="B86" s="66"/>
      <c r="C86" s="66"/>
      <c r="D86" s="66"/>
      <c r="E86" s="66"/>
      <c r="F86" s="66"/>
      <c r="G86" s="66"/>
      <c r="H86" s="66"/>
      <c r="I86" s="66"/>
      <c r="J86" s="33">
        <v>478448</v>
      </c>
      <c r="K86" s="34"/>
      <c r="L86" s="34"/>
      <c r="M86" s="34"/>
      <c r="N86" s="34"/>
      <c r="O86" s="34"/>
      <c r="P86" s="34"/>
      <c r="Q86" s="34"/>
    </row>
    <row r="87" spans="1:17" ht="15" x14ac:dyDescent="0.2">
      <c r="A87" s="75" t="s">
        <v>157</v>
      </c>
      <c r="B87" s="66"/>
      <c r="C87" s="66"/>
      <c r="D87" s="66"/>
      <c r="E87" s="66"/>
      <c r="F87" s="66"/>
      <c r="G87" s="66"/>
      <c r="H87" s="66"/>
      <c r="I87" s="66"/>
      <c r="J87" s="33">
        <v>3595.5</v>
      </c>
      <c r="K87" s="34"/>
      <c r="L87" s="34"/>
      <c r="M87" s="34"/>
      <c r="N87" s="34"/>
      <c r="O87" s="34"/>
      <c r="P87" s="34"/>
      <c r="Q87" s="34"/>
    </row>
    <row r="88" spans="1:17" ht="15" x14ac:dyDescent="0.2">
      <c r="A88" s="75" t="s">
        <v>158</v>
      </c>
      <c r="B88" s="66"/>
      <c r="C88" s="66"/>
      <c r="D88" s="66"/>
      <c r="E88" s="66"/>
      <c r="F88" s="66"/>
      <c r="G88" s="66"/>
      <c r="H88" s="66"/>
      <c r="I88" s="66"/>
      <c r="J88" s="33">
        <v>1897</v>
      </c>
      <c r="K88" s="34"/>
      <c r="L88" s="34"/>
      <c r="M88" s="34"/>
      <c r="N88" s="34"/>
      <c r="O88" s="34"/>
      <c r="P88" s="34"/>
      <c r="Q88" s="34"/>
    </row>
    <row r="89" spans="1:17" ht="15" x14ac:dyDescent="0.2">
      <c r="A89" s="75" t="s">
        <v>173</v>
      </c>
      <c r="B89" s="66"/>
      <c r="C89" s="66"/>
      <c r="D89" s="66"/>
      <c r="E89" s="66"/>
      <c r="F89" s="66"/>
      <c r="G89" s="66"/>
      <c r="H89" s="66"/>
      <c r="I89" s="66"/>
      <c r="J89" s="37">
        <v>578210.43000000005</v>
      </c>
      <c r="K89" s="51"/>
      <c r="L89" s="51"/>
      <c r="M89" s="51"/>
      <c r="N89" s="51"/>
      <c r="O89" s="51"/>
      <c r="P89" s="51"/>
      <c r="Q89" s="51"/>
    </row>
    <row r="90" spans="1:17" ht="15" x14ac:dyDescent="0.2">
      <c r="A90" s="72" t="s">
        <v>159</v>
      </c>
      <c r="B90" s="66"/>
      <c r="C90" s="66"/>
      <c r="D90" s="66"/>
      <c r="E90" s="66"/>
      <c r="F90" s="66"/>
      <c r="G90" s="66"/>
      <c r="H90" s="66"/>
      <c r="I90" s="66"/>
      <c r="J90" s="38">
        <f>J81+J89</f>
        <v>3540470.52</v>
      </c>
      <c r="K90" s="34"/>
      <c r="L90" s="34"/>
      <c r="M90" s="34"/>
      <c r="N90" s="34"/>
      <c r="O90" s="35">
        <v>254.25</v>
      </c>
      <c r="P90" s="34"/>
      <c r="Q90" s="35">
        <v>4.66</v>
      </c>
    </row>
    <row r="92" spans="1:17" x14ac:dyDescent="0.2">
      <c r="B92" s="80"/>
      <c r="C92" s="80"/>
    </row>
    <row r="95" spans="1:17" s="39" customFormat="1" ht="15" customHeight="1" x14ac:dyDescent="0.2">
      <c r="A95" s="79" t="s">
        <v>166</v>
      </c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</row>
    <row r="96" spans="1:17" s="39" customFormat="1" ht="15" customHeight="1" x14ac:dyDescent="0.2">
      <c r="A96" s="78" t="s">
        <v>160</v>
      </c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1:17" s="39" customFormat="1" x14ac:dyDescent="0.2">
      <c r="A97" s="40"/>
      <c r="B97" s="41"/>
      <c r="C97" s="42"/>
      <c r="D97" s="43"/>
      <c r="E97" s="44"/>
    </row>
    <row r="98" spans="1:17" s="39" customFormat="1" ht="15" customHeight="1" x14ac:dyDescent="0.2">
      <c r="A98" s="79" t="s">
        <v>165</v>
      </c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</row>
    <row r="99" spans="1:17" s="39" customFormat="1" ht="15" customHeight="1" x14ac:dyDescent="0.2">
      <c r="A99" s="78" t="s">
        <v>160</v>
      </c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</sheetData>
  <mergeCells count="64">
    <mergeCell ref="A96:Q96"/>
    <mergeCell ref="A98:Q98"/>
    <mergeCell ref="A99:Q99"/>
    <mergeCell ref="A87:I87"/>
    <mergeCell ref="A88:I88"/>
    <mergeCell ref="A89:I89"/>
    <mergeCell ref="A90:I90"/>
    <mergeCell ref="A95:Q95"/>
    <mergeCell ref="B92:C92"/>
    <mergeCell ref="A82:I82"/>
    <mergeCell ref="A83:I83"/>
    <mergeCell ref="A84:I84"/>
    <mergeCell ref="A85:I85"/>
    <mergeCell ref="A86:I86"/>
    <mergeCell ref="A77:I77"/>
    <mergeCell ref="A78:I78"/>
    <mergeCell ref="A79:I79"/>
    <mergeCell ref="A80:I80"/>
    <mergeCell ref="A81:I81"/>
    <mergeCell ref="A72:I72"/>
    <mergeCell ref="A73:I73"/>
    <mergeCell ref="A74:I74"/>
    <mergeCell ref="A75:I75"/>
    <mergeCell ref="A76:I76"/>
    <mergeCell ref="A67:I67"/>
    <mergeCell ref="A68:I68"/>
    <mergeCell ref="A69:I69"/>
    <mergeCell ref="A70:I70"/>
    <mergeCell ref="A71:I71"/>
    <mergeCell ref="A62:I62"/>
    <mergeCell ref="A63:I63"/>
    <mergeCell ref="A64:I64"/>
    <mergeCell ref="A65:I65"/>
    <mergeCell ref="A66:I66"/>
    <mergeCell ref="A59:I59"/>
    <mergeCell ref="A60:Q60"/>
    <mergeCell ref="A61:I61"/>
    <mergeCell ref="A56:I56"/>
    <mergeCell ref="A57:Q57"/>
    <mergeCell ref="A29:Q29"/>
    <mergeCell ref="N25:N27"/>
    <mergeCell ref="O25:O27"/>
    <mergeCell ref="P25:P27"/>
    <mergeCell ref="Q25:Q27"/>
    <mergeCell ref="F26:F27"/>
    <mergeCell ref="G26:I26"/>
    <mergeCell ref="J26:J27"/>
    <mergeCell ref="K26:M26"/>
    <mergeCell ref="F25:I25"/>
    <mergeCell ref="J25:M25"/>
    <mergeCell ref="A25:A27"/>
    <mergeCell ref="B25:B27"/>
    <mergeCell ref="C25:C27"/>
    <mergeCell ref="D25:D27"/>
    <mergeCell ref="E25:E27"/>
    <mergeCell ref="J21:K21"/>
    <mergeCell ref="J19:K19"/>
    <mergeCell ref="J18:K18"/>
    <mergeCell ref="J17:K17"/>
    <mergeCell ref="A6:Q6"/>
    <mergeCell ref="D15:Q15"/>
    <mergeCell ref="J16:K16"/>
    <mergeCell ref="J20:K20"/>
    <mergeCell ref="D12:O12"/>
  </mergeCells>
  <printOptions horizontalCentered="1"/>
  <pageMargins left="0.23622047244094491" right="0" top="0.39370078740157483" bottom="0.39370078740157483" header="0.19685039370078741" footer="0.19685039370078741"/>
  <pageSetup paperSize="9" scale="76" fitToHeight="0" orientation="landscape" r:id="rId1"/>
  <headerFooter alignWithMargins="0"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ЛСР 17 граф</vt:lpstr>
      <vt:lpstr>'ЛСР 17 граф'!Заголовки_для_печати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Фоминых Ирина Геннадьевна</cp:lastModifiedBy>
  <cp:lastPrinted>2021-05-14T10:41:19Z</cp:lastPrinted>
  <dcterms:created xsi:type="dcterms:W3CDTF">2012-09-25T04:33:48Z</dcterms:created>
  <dcterms:modified xsi:type="dcterms:W3CDTF">2021-07-05T10:09:42Z</dcterms:modified>
</cp:coreProperties>
</file>